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2\на сайт\"/>
    </mc:Choice>
  </mc:AlternateContent>
  <bookViews>
    <workbookView xWindow="0" yWindow="0" windowWidth="19200" windowHeight="10980" tabRatio="835" firstSheet="18" activeTab="24"/>
  </bookViews>
  <sheets>
    <sheet name="1.Скорая помощь" sheetId="41" r:id="rId1"/>
    <sheet name="2.обращения по заболеваниям" sheetId="3" r:id="rId2"/>
    <sheet name="2.1 Мед. реабилитация амб.усл." sheetId="32" r:id="rId3"/>
    <sheet name="2.2 КТ" sheetId="33" r:id="rId4"/>
    <sheet name="2.3 МРТ" sheetId="34" r:id="rId5"/>
    <sheet name="2.4 УЗИ ССС" sheetId="35" r:id="rId6"/>
    <sheet name="2.5 Эндоскопия" sheetId="36" r:id="rId7"/>
    <sheet name="2.6 ПАИ" sheetId="37" r:id="rId8"/>
    <sheet name="2.7 МГИ" sheetId="38" r:id="rId9"/>
    <sheet name="2.8  Тест.covid-19" sheetId="39" r:id="rId10"/>
    <sheet name="3.Посещения с иными целями" sheetId="29" r:id="rId11"/>
    <sheet name="3.1 Диспансеризация" sheetId="30" r:id="rId12"/>
    <sheet name="3.2 Профилактические осмотры" sheetId="31" r:id="rId13"/>
    <sheet name="3.3 УЗИ плода" sheetId="42" r:id="rId14"/>
    <sheet name="3.4 Компл.иссл. репрод.орг." sheetId="43" r:id="rId15"/>
    <sheet name="3.5 Опред.антигена D" sheetId="44" r:id="rId16"/>
    <sheet name="4 Неотложная помощь" sheetId="40" r:id="rId17"/>
    <sheet name="5. Круглосуточный ст." sheetId="4" r:id="rId18"/>
    <sheet name="5.1 КС по профилям" sheetId="46" r:id="rId19"/>
    <sheet name="6.ВМП" sheetId="11" r:id="rId20"/>
    <sheet name="6.1. ВМП в разрезе методов" sheetId="12" r:id="rId21"/>
    <sheet name="7. Медреабилитация в КС" sheetId="27" r:id="rId22"/>
    <sheet name="8. Дневные стационары" sheetId="5" r:id="rId23"/>
    <sheet name="8.1. ДС при поликлинике" sheetId="47" r:id="rId24"/>
    <sheet name="8.2. ДС при стационаре" sheetId="48" r:id="rId25"/>
  </sheets>
  <definedNames>
    <definedName name="_xlnm._FilterDatabase" localSheetId="0" hidden="1">'1.Скорая помощь'!$A$6:$N$6</definedName>
    <definedName name="_xlnm._FilterDatabase" localSheetId="2" hidden="1">'2.1 Мед. реабилитация амб.усл.'!$A$6:$V$6</definedName>
    <definedName name="_xlnm._FilterDatabase" localSheetId="3" hidden="1">'2.2 КТ'!$A$6:$Y$6</definedName>
    <definedName name="_xlnm._FilterDatabase" localSheetId="4" hidden="1">'2.3 МРТ'!$A$6:$V$6</definedName>
    <definedName name="_xlnm._FilterDatabase" localSheetId="5" hidden="1">'2.4 УЗИ ССС'!$A$6:$Y$6</definedName>
    <definedName name="_xlnm._FilterDatabase" localSheetId="6" hidden="1">'2.5 Эндоскопия'!$A$6:$Y$6</definedName>
    <definedName name="_xlnm._FilterDatabase" localSheetId="7" hidden="1">'2.6 ПАИ'!$A$6:$V$6</definedName>
    <definedName name="_xlnm._FilterDatabase" localSheetId="8" hidden="1">'2.7 МГИ'!$A$6:$V$6</definedName>
    <definedName name="_xlnm._FilterDatabase" localSheetId="9" hidden="1">'2.8  Тест.covid-19'!$A$6:$Y$6</definedName>
    <definedName name="_xlnm._FilterDatabase" localSheetId="1" hidden="1">'2.обращения по заболеваниям'!$A$6:$Y$6</definedName>
    <definedName name="_xlnm._FilterDatabase" localSheetId="11" hidden="1">'3.1 Диспансеризация'!$A$6:$W$6</definedName>
    <definedName name="_xlnm._FilterDatabase" localSheetId="12" hidden="1">'3.2 Профилактические осмотры'!$A$6:$V$6</definedName>
    <definedName name="_xlnm._FilterDatabase" localSheetId="13" hidden="1">'3.3 УЗИ плода'!$A$6:$V$6</definedName>
    <definedName name="_xlnm._FilterDatabase" localSheetId="14" hidden="1">'3.4 Компл.иссл. репрод.орг.'!$A$6:$V$6</definedName>
    <definedName name="_xlnm._FilterDatabase" localSheetId="15" hidden="1">'3.5 Опред.антигена D'!$A$6:$V$6</definedName>
    <definedName name="_xlnm._FilterDatabase" localSheetId="10" hidden="1">'3.Посещения с иными целями'!$A$6:$Y$6</definedName>
    <definedName name="_xlnm._FilterDatabase" localSheetId="16" hidden="1">'4 Неотложная помощь'!$A$6:$Y$6</definedName>
    <definedName name="_xlnm._FilterDatabase" localSheetId="17" hidden="1">'5. Круглосуточный ст.'!$G$6:$K$6</definedName>
    <definedName name="_xlnm._FilterDatabase" localSheetId="19" hidden="1">'6.ВМП'!$A$6:$K$6</definedName>
    <definedName name="_xlnm._FilterDatabase" localSheetId="22" hidden="1">'8. Дневные стационары'!$A$6:$K$6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0" i="46" l="1"/>
  <c r="H81" i="44" l="1"/>
  <c r="D81" i="44"/>
  <c r="C81" i="44"/>
  <c r="M80" i="44"/>
  <c r="N80" i="44" s="1"/>
  <c r="I80" i="44"/>
  <c r="K80" i="44" s="1"/>
  <c r="G80" i="44"/>
  <c r="M79" i="44"/>
  <c r="I79" i="44"/>
  <c r="M78" i="44"/>
  <c r="N78" i="44" s="1"/>
  <c r="O78" i="44" s="1"/>
  <c r="I78" i="44"/>
  <c r="J78" i="44" s="1"/>
  <c r="M77" i="44"/>
  <c r="N77" i="44" s="1"/>
  <c r="I77" i="44"/>
  <c r="K77" i="44" s="1"/>
  <c r="M76" i="44"/>
  <c r="I76" i="44"/>
  <c r="M75" i="44"/>
  <c r="I75" i="44"/>
  <c r="K75" i="44" s="1"/>
  <c r="M74" i="44"/>
  <c r="I74" i="44"/>
  <c r="M73" i="44"/>
  <c r="N73" i="44" s="1"/>
  <c r="I73" i="44"/>
  <c r="M72" i="44"/>
  <c r="N72" i="44" s="1"/>
  <c r="P72" i="44" s="1"/>
  <c r="I72" i="44"/>
  <c r="K72" i="44" s="1"/>
  <c r="M71" i="44"/>
  <c r="N71" i="44" s="1"/>
  <c r="I71" i="44"/>
  <c r="J71" i="44" s="1"/>
  <c r="M70" i="44"/>
  <c r="N70" i="44" s="1"/>
  <c r="P70" i="44" s="1"/>
  <c r="I70" i="44"/>
  <c r="J70" i="44" s="1"/>
  <c r="M69" i="44"/>
  <c r="N69" i="44" s="1"/>
  <c r="I69" i="44"/>
  <c r="J69" i="44" s="1"/>
  <c r="M68" i="44"/>
  <c r="I68" i="44"/>
  <c r="I67" i="44"/>
  <c r="J67" i="44" s="1"/>
  <c r="E67" i="44"/>
  <c r="F67" i="44" s="1"/>
  <c r="I66" i="44"/>
  <c r="J66" i="44" s="1"/>
  <c r="E66" i="44"/>
  <c r="F66" i="44" s="1"/>
  <c r="I65" i="44"/>
  <c r="J65" i="44" s="1"/>
  <c r="E65" i="44"/>
  <c r="F65" i="44" s="1"/>
  <c r="M64" i="44"/>
  <c r="I64" i="44"/>
  <c r="J64" i="44" s="1"/>
  <c r="M63" i="44"/>
  <c r="I63" i="44"/>
  <c r="K63" i="44" s="1"/>
  <c r="I62" i="44"/>
  <c r="K62" i="44" s="1"/>
  <c r="E62" i="44"/>
  <c r="M61" i="44"/>
  <c r="N61" i="44" s="1"/>
  <c r="I61" i="44"/>
  <c r="M60" i="44"/>
  <c r="N60" i="44" s="1"/>
  <c r="O60" i="44" s="1"/>
  <c r="I60" i="44"/>
  <c r="K60" i="44" s="1"/>
  <c r="M59" i="44"/>
  <c r="N59" i="44" s="1"/>
  <c r="I59" i="44"/>
  <c r="J59" i="44" s="1"/>
  <c r="I58" i="44"/>
  <c r="J58" i="44" s="1"/>
  <c r="E58" i="44"/>
  <c r="M57" i="44"/>
  <c r="N57" i="44" s="1"/>
  <c r="P57" i="44" s="1"/>
  <c r="I57" i="44"/>
  <c r="K57" i="44" s="1"/>
  <c r="M56" i="44"/>
  <c r="I56" i="44"/>
  <c r="M55" i="44"/>
  <c r="I55" i="44"/>
  <c r="M54" i="44"/>
  <c r="N54" i="44" s="1"/>
  <c r="O54" i="44" s="1"/>
  <c r="I54" i="44"/>
  <c r="J54" i="44" s="1"/>
  <c r="I53" i="44"/>
  <c r="K53" i="44" s="1"/>
  <c r="E53" i="44"/>
  <c r="I52" i="44"/>
  <c r="K52" i="44" s="1"/>
  <c r="E52" i="44"/>
  <c r="M52" i="44" s="1"/>
  <c r="I51" i="44"/>
  <c r="G51" i="44"/>
  <c r="E51" i="44"/>
  <c r="M51" i="44" s="1"/>
  <c r="N51" i="44" s="1"/>
  <c r="I50" i="44"/>
  <c r="K50" i="44" s="1"/>
  <c r="G50" i="44"/>
  <c r="E50" i="44"/>
  <c r="F50" i="44" s="1"/>
  <c r="I49" i="44"/>
  <c r="J49" i="44" s="1"/>
  <c r="E49" i="44"/>
  <c r="F49" i="44" s="1"/>
  <c r="I48" i="44"/>
  <c r="G48" i="44"/>
  <c r="E48" i="44"/>
  <c r="F48" i="44" s="1"/>
  <c r="I47" i="44"/>
  <c r="J47" i="44" s="1"/>
  <c r="E47" i="44"/>
  <c r="F47" i="44" s="1"/>
  <c r="I46" i="44"/>
  <c r="E46" i="44"/>
  <c r="I45" i="44"/>
  <c r="J45" i="44" s="1"/>
  <c r="G45" i="44"/>
  <c r="E45" i="44"/>
  <c r="F45" i="44" s="1"/>
  <c r="I44" i="44"/>
  <c r="J44" i="44" s="1"/>
  <c r="G44" i="44"/>
  <c r="E44" i="44"/>
  <c r="M44" i="44" s="1"/>
  <c r="I43" i="44"/>
  <c r="G43" i="44"/>
  <c r="E43" i="44"/>
  <c r="F43" i="44" s="1"/>
  <c r="I42" i="44"/>
  <c r="G42" i="44"/>
  <c r="E42" i="44"/>
  <c r="I41" i="44"/>
  <c r="K41" i="44" s="1"/>
  <c r="E41" i="44"/>
  <c r="F41" i="44" s="1"/>
  <c r="N40" i="44"/>
  <c r="I40" i="44"/>
  <c r="E40" i="44"/>
  <c r="F40" i="44" s="1"/>
  <c r="I39" i="44"/>
  <c r="E39" i="44"/>
  <c r="M39" i="44" s="1"/>
  <c r="N39" i="44" s="1"/>
  <c r="I38" i="44"/>
  <c r="E38" i="44"/>
  <c r="M38" i="44" s="1"/>
  <c r="N38" i="44" s="1"/>
  <c r="I37" i="44"/>
  <c r="J37" i="44" s="1"/>
  <c r="E37" i="44"/>
  <c r="M37" i="44" s="1"/>
  <c r="I36" i="44"/>
  <c r="E36" i="44"/>
  <c r="F36" i="44" s="1"/>
  <c r="I35" i="44"/>
  <c r="E35" i="44"/>
  <c r="F35" i="44" s="1"/>
  <c r="I34" i="44"/>
  <c r="E34" i="44"/>
  <c r="M34" i="44" s="1"/>
  <c r="N34" i="44" s="1"/>
  <c r="O34" i="44" s="1"/>
  <c r="I33" i="44"/>
  <c r="J33" i="44" s="1"/>
  <c r="E33" i="44"/>
  <c r="M33" i="44" s="1"/>
  <c r="N33" i="44" s="1"/>
  <c r="O33" i="44" s="1"/>
  <c r="I32" i="44"/>
  <c r="E32" i="44"/>
  <c r="F32" i="44" s="1"/>
  <c r="I31" i="44"/>
  <c r="J31" i="44" s="1"/>
  <c r="E31" i="44"/>
  <c r="F31" i="44" s="1"/>
  <c r="I30" i="44"/>
  <c r="J30" i="44" s="1"/>
  <c r="G30" i="44"/>
  <c r="E30" i="44"/>
  <c r="I29" i="44"/>
  <c r="G29" i="44"/>
  <c r="E29" i="44"/>
  <c r="M29" i="44" s="1"/>
  <c r="I28" i="44"/>
  <c r="K28" i="44" s="1"/>
  <c r="G28" i="44"/>
  <c r="E28" i="44"/>
  <c r="M28" i="44" s="1"/>
  <c r="N28" i="44" s="1"/>
  <c r="I27" i="44"/>
  <c r="J27" i="44" s="1"/>
  <c r="G27" i="44"/>
  <c r="E27" i="44"/>
  <c r="M27" i="44" s="1"/>
  <c r="I26" i="44"/>
  <c r="J26" i="44" s="1"/>
  <c r="G26" i="44"/>
  <c r="E26" i="44"/>
  <c r="F26" i="44" s="1"/>
  <c r="I25" i="44"/>
  <c r="K25" i="44" s="1"/>
  <c r="G25" i="44"/>
  <c r="E25" i="44"/>
  <c r="F25" i="44" s="1"/>
  <c r="I24" i="44"/>
  <c r="J24" i="44" s="1"/>
  <c r="G24" i="44"/>
  <c r="E24" i="44"/>
  <c r="M24" i="44" s="1"/>
  <c r="N24" i="44" s="1"/>
  <c r="I23" i="44"/>
  <c r="K23" i="44" s="1"/>
  <c r="G23" i="44"/>
  <c r="E23" i="44"/>
  <c r="F23" i="44" s="1"/>
  <c r="I22" i="44"/>
  <c r="G22" i="44"/>
  <c r="E22" i="44"/>
  <c r="F22" i="44" s="1"/>
  <c r="I21" i="44"/>
  <c r="K21" i="44" s="1"/>
  <c r="G21" i="44"/>
  <c r="E21" i="44"/>
  <c r="I20" i="44"/>
  <c r="J20" i="44" s="1"/>
  <c r="G20" i="44"/>
  <c r="E20" i="44"/>
  <c r="M20" i="44" s="1"/>
  <c r="I19" i="44"/>
  <c r="G19" i="44"/>
  <c r="E19" i="44"/>
  <c r="F19" i="44" s="1"/>
  <c r="I18" i="44"/>
  <c r="G18" i="44"/>
  <c r="E18" i="44"/>
  <c r="F18" i="44" s="1"/>
  <c r="I17" i="44"/>
  <c r="K17" i="44" s="1"/>
  <c r="G17" i="44"/>
  <c r="E17" i="44"/>
  <c r="I16" i="44"/>
  <c r="J16" i="44" s="1"/>
  <c r="G16" i="44"/>
  <c r="E16" i="44"/>
  <c r="M16" i="44" s="1"/>
  <c r="I15" i="44"/>
  <c r="G15" i="44"/>
  <c r="E15" i="44"/>
  <c r="F15" i="44" s="1"/>
  <c r="I14" i="44"/>
  <c r="G14" i="44"/>
  <c r="E14" i="44"/>
  <c r="F14" i="44" s="1"/>
  <c r="I13" i="44"/>
  <c r="K13" i="44" s="1"/>
  <c r="G13" i="44"/>
  <c r="E13" i="44"/>
  <c r="I12" i="44"/>
  <c r="J12" i="44" s="1"/>
  <c r="G12" i="44"/>
  <c r="E12" i="44"/>
  <c r="M12" i="44" s="1"/>
  <c r="I11" i="44"/>
  <c r="G11" i="44"/>
  <c r="E11" i="44"/>
  <c r="F11" i="44" s="1"/>
  <c r="I10" i="44"/>
  <c r="G10" i="44"/>
  <c r="E10" i="44"/>
  <c r="F10" i="44" s="1"/>
  <c r="I9" i="44"/>
  <c r="K9" i="44" s="1"/>
  <c r="G9" i="44"/>
  <c r="E9" i="44"/>
  <c r="M9" i="44" s="1"/>
  <c r="N9" i="44" s="1"/>
  <c r="I8" i="44"/>
  <c r="K8" i="44" s="1"/>
  <c r="G8" i="44"/>
  <c r="E8" i="44"/>
  <c r="M8" i="44" s="1"/>
  <c r="I7" i="44"/>
  <c r="G7" i="44"/>
  <c r="E7" i="44"/>
  <c r="M7" i="44" s="1"/>
  <c r="H81" i="43"/>
  <c r="D81" i="43"/>
  <c r="C81" i="43"/>
  <c r="M80" i="43"/>
  <c r="N80" i="43" s="1"/>
  <c r="O80" i="43" s="1"/>
  <c r="I80" i="43"/>
  <c r="K80" i="43" s="1"/>
  <c r="G80" i="43"/>
  <c r="M79" i="43"/>
  <c r="I79" i="43"/>
  <c r="M78" i="43"/>
  <c r="N78" i="43" s="1"/>
  <c r="I78" i="43"/>
  <c r="M77" i="43"/>
  <c r="N77" i="43" s="1"/>
  <c r="P77" i="43" s="1"/>
  <c r="I77" i="43"/>
  <c r="M76" i="43"/>
  <c r="N76" i="43" s="1"/>
  <c r="P76" i="43" s="1"/>
  <c r="I76" i="43"/>
  <c r="M75" i="43"/>
  <c r="N75" i="43" s="1"/>
  <c r="O75" i="43" s="1"/>
  <c r="I75" i="43"/>
  <c r="J75" i="43" s="1"/>
  <c r="M74" i="43"/>
  <c r="N74" i="43" s="1"/>
  <c r="P74" i="43" s="1"/>
  <c r="I74" i="43"/>
  <c r="J74" i="43" s="1"/>
  <c r="M73" i="43"/>
  <c r="N73" i="43" s="1"/>
  <c r="P73" i="43" s="1"/>
  <c r="I73" i="43"/>
  <c r="M72" i="43"/>
  <c r="N72" i="43" s="1"/>
  <c r="P72" i="43" s="1"/>
  <c r="I72" i="43"/>
  <c r="K72" i="43" s="1"/>
  <c r="M71" i="43"/>
  <c r="I71" i="43"/>
  <c r="K71" i="43" s="1"/>
  <c r="M70" i="43"/>
  <c r="I70" i="43"/>
  <c r="K70" i="43" s="1"/>
  <c r="M69" i="43"/>
  <c r="N69" i="43" s="1"/>
  <c r="O69" i="43" s="1"/>
  <c r="I69" i="43"/>
  <c r="M68" i="43"/>
  <c r="N68" i="43" s="1"/>
  <c r="P68" i="43" s="1"/>
  <c r="I68" i="43"/>
  <c r="I67" i="43"/>
  <c r="J67" i="43" s="1"/>
  <c r="E67" i="43"/>
  <c r="M67" i="43" s="1"/>
  <c r="N67" i="43" s="1"/>
  <c r="O67" i="43" s="1"/>
  <c r="I66" i="43"/>
  <c r="J66" i="43" s="1"/>
  <c r="E66" i="43"/>
  <c r="M66" i="43" s="1"/>
  <c r="I65" i="43"/>
  <c r="J65" i="43" s="1"/>
  <c r="E65" i="43"/>
  <c r="M65" i="43" s="1"/>
  <c r="N65" i="43" s="1"/>
  <c r="O65" i="43" s="1"/>
  <c r="M64" i="43"/>
  <c r="N64" i="43" s="1"/>
  <c r="O64" i="43" s="1"/>
  <c r="I64" i="43"/>
  <c r="J64" i="43" s="1"/>
  <c r="M63" i="43"/>
  <c r="N63" i="43" s="1"/>
  <c r="I63" i="43"/>
  <c r="I62" i="43"/>
  <c r="E62" i="43"/>
  <c r="M62" i="43" s="1"/>
  <c r="M61" i="43"/>
  <c r="N61" i="43" s="1"/>
  <c r="P61" i="43" s="1"/>
  <c r="I61" i="43"/>
  <c r="M60" i="43"/>
  <c r="N60" i="43" s="1"/>
  <c r="P60" i="43" s="1"/>
  <c r="I60" i="43"/>
  <c r="K60" i="43" s="1"/>
  <c r="M59" i="43"/>
  <c r="I59" i="43"/>
  <c r="I58" i="43"/>
  <c r="E58" i="43"/>
  <c r="F58" i="43" s="1"/>
  <c r="M57" i="43"/>
  <c r="N57" i="43" s="1"/>
  <c r="I57" i="43"/>
  <c r="J57" i="43" s="1"/>
  <c r="M56" i="43"/>
  <c r="N56" i="43" s="1"/>
  <c r="O56" i="43" s="1"/>
  <c r="I56" i="43"/>
  <c r="M55" i="43"/>
  <c r="N55" i="43" s="1"/>
  <c r="P55" i="43" s="1"/>
  <c r="I55" i="43"/>
  <c r="J55" i="43" s="1"/>
  <c r="M54" i="43"/>
  <c r="I54" i="43"/>
  <c r="I53" i="43"/>
  <c r="K53" i="43" s="1"/>
  <c r="E53" i="43"/>
  <c r="I52" i="43"/>
  <c r="K52" i="43" s="1"/>
  <c r="E52" i="43"/>
  <c r="M52" i="43" s="1"/>
  <c r="N52" i="43" s="1"/>
  <c r="P52" i="43" s="1"/>
  <c r="I51" i="43"/>
  <c r="K51" i="43" s="1"/>
  <c r="G51" i="43"/>
  <c r="E51" i="43"/>
  <c r="M51" i="43" s="1"/>
  <c r="N51" i="43" s="1"/>
  <c r="I50" i="43"/>
  <c r="J50" i="43" s="1"/>
  <c r="G50" i="43"/>
  <c r="E50" i="43"/>
  <c r="M50" i="43" s="1"/>
  <c r="N50" i="43" s="1"/>
  <c r="I49" i="43"/>
  <c r="E49" i="43"/>
  <c r="F49" i="43" s="1"/>
  <c r="I48" i="43"/>
  <c r="G48" i="43"/>
  <c r="E48" i="43"/>
  <c r="F48" i="43" s="1"/>
  <c r="I47" i="43"/>
  <c r="K47" i="43" s="1"/>
  <c r="E47" i="43"/>
  <c r="F47" i="43" s="1"/>
  <c r="I46" i="43"/>
  <c r="K46" i="43" s="1"/>
  <c r="E46" i="43"/>
  <c r="F46" i="43" s="1"/>
  <c r="I45" i="43"/>
  <c r="K45" i="43" s="1"/>
  <c r="G45" i="43"/>
  <c r="E45" i="43"/>
  <c r="I44" i="43"/>
  <c r="K44" i="43" s="1"/>
  <c r="G44" i="43"/>
  <c r="E44" i="43"/>
  <c r="M44" i="43" s="1"/>
  <c r="N44" i="43" s="1"/>
  <c r="P44" i="43" s="1"/>
  <c r="I43" i="43"/>
  <c r="G43" i="43"/>
  <c r="E43" i="43"/>
  <c r="F43" i="43" s="1"/>
  <c r="I42" i="43"/>
  <c r="J42" i="43" s="1"/>
  <c r="G42" i="43"/>
  <c r="E42" i="43"/>
  <c r="I41" i="43"/>
  <c r="E41" i="43"/>
  <c r="F41" i="43" s="1"/>
  <c r="N40" i="43"/>
  <c r="P40" i="43" s="1"/>
  <c r="I40" i="43"/>
  <c r="K40" i="43" s="1"/>
  <c r="E40" i="43"/>
  <c r="F40" i="43" s="1"/>
  <c r="I39" i="43"/>
  <c r="E39" i="43"/>
  <c r="M39" i="43" s="1"/>
  <c r="N39" i="43" s="1"/>
  <c r="I38" i="43"/>
  <c r="J38" i="43" s="1"/>
  <c r="E38" i="43"/>
  <c r="M38" i="43" s="1"/>
  <c r="N38" i="43" s="1"/>
  <c r="O38" i="43" s="1"/>
  <c r="I37" i="43"/>
  <c r="J37" i="43" s="1"/>
  <c r="E37" i="43"/>
  <c r="M37" i="43" s="1"/>
  <c r="I36" i="43"/>
  <c r="J36" i="43" s="1"/>
  <c r="E36" i="43"/>
  <c r="F36" i="43" s="1"/>
  <c r="I35" i="43"/>
  <c r="E35" i="43"/>
  <c r="F35" i="43" s="1"/>
  <c r="I34" i="43"/>
  <c r="J34" i="43" s="1"/>
  <c r="E34" i="43"/>
  <c r="M34" i="43" s="1"/>
  <c r="N34" i="43" s="1"/>
  <c r="O34" i="43" s="1"/>
  <c r="I33" i="43"/>
  <c r="E33" i="43"/>
  <c r="M33" i="43" s="1"/>
  <c r="N33" i="43" s="1"/>
  <c r="O33" i="43" s="1"/>
  <c r="I32" i="43"/>
  <c r="J32" i="43" s="1"/>
  <c r="E32" i="43"/>
  <c r="M32" i="43" s="1"/>
  <c r="N32" i="43" s="1"/>
  <c r="O32" i="43" s="1"/>
  <c r="I31" i="43"/>
  <c r="E31" i="43"/>
  <c r="F31" i="43" s="1"/>
  <c r="I30" i="43"/>
  <c r="G30" i="43"/>
  <c r="E30" i="43"/>
  <c r="F30" i="43" s="1"/>
  <c r="I29" i="43"/>
  <c r="J29" i="43" s="1"/>
  <c r="G29" i="43"/>
  <c r="E29" i="43"/>
  <c r="M29" i="43" s="1"/>
  <c r="I28" i="43"/>
  <c r="K28" i="43" s="1"/>
  <c r="G28" i="43"/>
  <c r="E28" i="43"/>
  <c r="M28" i="43" s="1"/>
  <c r="N28" i="43" s="1"/>
  <c r="I27" i="43"/>
  <c r="G27" i="43"/>
  <c r="E27" i="43"/>
  <c r="F27" i="43" s="1"/>
  <c r="I26" i="43"/>
  <c r="J26" i="43" s="1"/>
  <c r="G26" i="43"/>
  <c r="E26" i="43"/>
  <c r="F26" i="43" s="1"/>
  <c r="I25" i="43"/>
  <c r="G25" i="43"/>
  <c r="E25" i="43"/>
  <c r="M25" i="43" s="1"/>
  <c r="N25" i="43" s="1"/>
  <c r="I24" i="43"/>
  <c r="J24" i="43" s="1"/>
  <c r="G24" i="43"/>
  <c r="E24" i="43"/>
  <c r="M24" i="43" s="1"/>
  <c r="N24" i="43" s="1"/>
  <c r="P24" i="43" s="1"/>
  <c r="I23" i="43"/>
  <c r="J23" i="43" s="1"/>
  <c r="G23" i="43"/>
  <c r="E23" i="43"/>
  <c r="M23" i="43" s="1"/>
  <c r="N23" i="43" s="1"/>
  <c r="I22" i="43"/>
  <c r="G22" i="43"/>
  <c r="E22" i="43"/>
  <c r="F22" i="43" s="1"/>
  <c r="I21" i="43"/>
  <c r="J21" i="43" s="1"/>
  <c r="G21" i="43"/>
  <c r="E21" i="43"/>
  <c r="F21" i="43" s="1"/>
  <c r="I20" i="43"/>
  <c r="K20" i="43" s="1"/>
  <c r="G20" i="43"/>
  <c r="E20" i="43"/>
  <c r="M20" i="43" s="1"/>
  <c r="N20" i="43" s="1"/>
  <c r="I19" i="43"/>
  <c r="J19" i="43" s="1"/>
  <c r="G19" i="43"/>
  <c r="E19" i="43"/>
  <c r="F19" i="43" s="1"/>
  <c r="I18" i="43"/>
  <c r="G18" i="43"/>
  <c r="E18" i="43"/>
  <c r="F18" i="43" s="1"/>
  <c r="I17" i="43"/>
  <c r="K17" i="43" s="1"/>
  <c r="G17" i="43"/>
  <c r="E17" i="43"/>
  <c r="F17" i="43" s="1"/>
  <c r="I16" i="43"/>
  <c r="J16" i="43" s="1"/>
  <c r="G16" i="43"/>
  <c r="E16" i="43"/>
  <c r="M16" i="43" s="1"/>
  <c r="N16" i="43" s="1"/>
  <c r="I15" i="43"/>
  <c r="J15" i="43" s="1"/>
  <c r="G15" i="43"/>
  <c r="E15" i="43"/>
  <c r="M15" i="43" s="1"/>
  <c r="N15" i="43" s="1"/>
  <c r="P15" i="43" s="1"/>
  <c r="I14" i="43"/>
  <c r="G14" i="43"/>
  <c r="E14" i="43"/>
  <c r="F14" i="43" s="1"/>
  <c r="I13" i="43"/>
  <c r="K13" i="43" s="1"/>
  <c r="G13" i="43"/>
  <c r="E13" i="43"/>
  <c r="M13" i="43" s="1"/>
  <c r="I12" i="43"/>
  <c r="K12" i="43" s="1"/>
  <c r="G12" i="43"/>
  <c r="E12" i="43"/>
  <c r="M12" i="43" s="1"/>
  <c r="N12" i="43" s="1"/>
  <c r="I11" i="43"/>
  <c r="J11" i="43" s="1"/>
  <c r="G11" i="43"/>
  <c r="E11" i="43"/>
  <c r="M11" i="43" s="1"/>
  <c r="N11" i="43" s="1"/>
  <c r="I10" i="43"/>
  <c r="G10" i="43"/>
  <c r="E10" i="43"/>
  <c r="F10" i="43" s="1"/>
  <c r="I9" i="43"/>
  <c r="K9" i="43" s="1"/>
  <c r="G9" i="43"/>
  <c r="E9" i="43"/>
  <c r="F9" i="43" s="1"/>
  <c r="I8" i="43"/>
  <c r="K8" i="43" s="1"/>
  <c r="G8" i="43"/>
  <c r="E8" i="43"/>
  <c r="M8" i="43" s="1"/>
  <c r="I7" i="43"/>
  <c r="G7" i="43"/>
  <c r="E7" i="43"/>
  <c r="F7" i="43" s="1"/>
  <c r="M54" i="42"/>
  <c r="N54" i="42" s="1"/>
  <c r="M55" i="42"/>
  <c r="N55" i="42" s="1"/>
  <c r="M56" i="42"/>
  <c r="N56" i="42" s="1"/>
  <c r="P56" i="42" s="1"/>
  <c r="M57" i="42"/>
  <c r="N57" i="42" s="1"/>
  <c r="O57" i="42" s="1"/>
  <c r="M59" i="42"/>
  <c r="N59" i="42" s="1"/>
  <c r="M60" i="42"/>
  <c r="N60" i="42" s="1"/>
  <c r="P60" i="42" s="1"/>
  <c r="M61" i="42"/>
  <c r="N61" i="42" s="1"/>
  <c r="O61" i="42" s="1"/>
  <c r="M63" i="42"/>
  <c r="N63" i="42" s="1"/>
  <c r="M64" i="42"/>
  <c r="N64" i="42" s="1"/>
  <c r="P64" i="42" s="1"/>
  <c r="M68" i="42"/>
  <c r="N68" i="42" s="1"/>
  <c r="M69" i="42"/>
  <c r="N69" i="42" s="1"/>
  <c r="O69" i="42" s="1"/>
  <c r="M70" i="42"/>
  <c r="N70" i="42" s="1"/>
  <c r="M71" i="42"/>
  <c r="N71" i="42" s="1"/>
  <c r="M72" i="42"/>
  <c r="N72" i="42" s="1"/>
  <c r="P72" i="42" s="1"/>
  <c r="M73" i="42"/>
  <c r="N73" i="42" s="1"/>
  <c r="O73" i="42" s="1"/>
  <c r="M74" i="42"/>
  <c r="N74" i="42" s="1"/>
  <c r="M75" i="42"/>
  <c r="N75" i="42" s="1"/>
  <c r="M76" i="42"/>
  <c r="N76" i="42" s="1"/>
  <c r="M77" i="42"/>
  <c r="N77" i="42" s="1"/>
  <c r="O77" i="42" s="1"/>
  <c r="M78" i="42"/>
  <c r="N78" i="42" s="1"/>
  <c r="M79" i="42"/>
  <c r="N79" i="42" s="1"/>
  <c r="M80" i="42"/>
  <c r="N80" i="42" s="1"/>
  <c r="P80" i="42" s="1"/>
  <c r="T54" i="44" l="1"/>
  <c r="K66" i="44"/>
  <c r="L66" i="44" s="1"/>
  <c r="F7" i="44"/>
  <c r="F51" i="44"/>
  <c r="M36" i="44"/>
  <c r="N36" i="44" s="1"/>
  <c r="S36" i="44" s="1"/>
  <c r="K64" i="44"/>
  <c r="L64" i="44" s="1"/>
  <c r="O72" i="44"/>
  <c r="Q72" i="44" s="1"/>
  <c r="F39" i="44"/>
  <c r="K24" i="44"/>
  <c r="L24" i="44" s="1"/>
  <c r="M32" i="44"/>
  <c r="N32" i="44" s="1"/>
  <c r="O32" i="44" s="1"/>
  <c r="F34" i="44"/>
  <c r="F44" i="44"/>
  <c r="U72" i="44"/>
  <c r="J9" i="44"/>
  <c r="L9" i="44" s="1"/>
  <c r="F12" i="44"/>
  <c r="J57" i="44"/>
  <c r="L57" i="44" s="1"/>
  <c r="P60" i="44"/>
  <c r="U60" i="44" s="1"/>
  <c r="S73" i="44"/>
  <c r="K20" i="44"/>
  <c r="L20" i="44" s="1"/>
  <c r="J21" i="44"/>
  <c r="L21" i="44" s="1"/>
  <c r="M50" i="44"/>
  <c r="N50" i="44" s="1"/>
  <c r="K65" i="44"/>
  <c r="L65" i="44" s="1"/>
  <c r="P78" i="44"/>
  <c r="Q78" i="44" s="1"/>
  <c r="J8" i="44"/>
  <c r="L8" i="44" s="1"/>
  <c r="K16" i="44"/>
  <c r="L16" i="44" s="1"/>
  <c r="J17" i="44"/>
  <c r="L17" i="44" s="1"/>
  <c r="F20" i="44"/>
  <c r="M25" i="44"/>
  <c r="N25" i="44" s="1"/>
  <c r="P25" i="44" s="1"/>
  <c r="U25" i="44" s="1"/>
  <c r="F28" i="44"/>
  <c r="F37" i="44"/>
  <c r="P54" i="44"/>
  <c r="Q54" i="44" s="1"/>
  <c r="S69" i="44"/>
  <c r="S78" i="44"/>
  <c r="K12" i="44"/>
  <c r="L12" i="44" s="1"/>
  <c r="J13" i="44"/>
  <c r="L13" i="44" s="1"/>
  <c r="F16" i="44"/>
  <c r="K44" i="44"/>
  <c r="L44" i="44" s="1"/>
  <c r="M47" i="44"/>
  <c r="N47" i="44" s="1"/>
  <c r="S47" i="44" s="1"/>
  <c r="K67" i="44"/>
  <c r="L67" i="44" s="1"/>
  <c r="J75" i="44"/>
  <c r="L75" i="44" s="1"/>
  <c r="S77" i="44"/>
  <c r="T78" i="44"/>
  <c r="O39" i="44"/>
  <c r="P39" i="44"/>
  <c r="P69" i="44"/>
  <c r="O69" i="44"/>
  <c r="P71" i="44"/>
  <c r="O71" i="44"/>
  <c r="T71" i="44" s="1"/>
  <c r="M10" i="44"/>
  <c r="N10" i="44" s="1"/>
  <c r="P10" i="44" s="1"/>
  <c r="M14" i="44"/>
  <c r="N14" i="44" s="1"/>
  <c r="S14" i="44" s="1"/>
  <c r="M18" i="44"/>
  <c r="N18" i="44" s="1"/>
  <c r="O18" i="44" s="1"/>
  <c r="M22" i="44"/>
  <c r="N22" i="44" s="1"/>
  <c r="O22" i="44" s="1"/>
  <c r="J25" i="44"/>
  <c r="L25" i="44" s="1"/>
  <c r="F27" i="44"/>
  <c r="J28" i="44"/>
  <c r="L28" i="44" s="1"/>
  <c r="F33" i="44"/>
  <c r="M35" i="44"/>
  <c r="N35" i="44" s="1"/>
  <c r="O35" i="44" s="1"/>
  <c r="F38" i="44"/>
  <c r="J41" i="44"/>
  <c r="L41" i="44" s="1"/>
  <c r="J51" i="44"/>
  <c r="S51" i="44"/>
  <c r="J52" i="44"/>
  <c r="L52" i="44" s="1"/>
  <c r="J53" i="44"/>
  <c r="L53" i="44" s="1"/>
  <c r="J55" i="44"/>
  <c r="N55" i="44"/>
  <c r="K69" i="44"/>
  <c r="L69" i="44" s="1"/>
  <c r="J80" i="44"/>
  <c r="L80" i="44" s="1"/>
  <c r="M11" i="44"/>
  <c r="N11" i="44" s="1"/>
  <c r="M15" i="44"/>
  <c r="N15" i="44" s="1"/>
  <c r="S15" i="44" s="1"/>
  <c r="M19" i="44"/>
  <c r="N19" i="44" s="1"/>
  <c r="O19" i="44" s="1"/>
  <c r="M23" i="44"/>
  <c r="N23" i="44" s="1"/>
  <c r="S23" i="44" s="1"/>
  <c r="M31" i="44"/>
  <c r="N31" i="44" s="1"/>
  <c r="S31" i="44" s="1"/>
  <c r="M43" i="44"/>
  <c r="N43" i="44" s="1"/>
  <c r="M49" i="44"/>
  <c r="N49" i="44" s="1"/>
  <c r="K51" i="44"/>
  <c r="K55" i="44"/>
  <c r="G81" i="44"/>
  <c r="F8" i="44"/>
  <c r="F52" i="44"/>
  <c r="K58" i="44"/>
  <c r="L58" i="44" s="1"/>
  <c r="K70" i="44"/>
  <c r="L70" i="44" s="1"/>
  <c r="K78" i="44"/>
  <c r="S9" i="44"/>
  <c r="P9" i="44"/>
  <c r="U9" i="44" s="1"/>
  <c r="O9" i="44"/>
  <c r="S38" i="44"/>
  <c r="K38" i="44"/>
  <c r="J38" i="44"/>
  <c r="N7" i="44"/>
  <c r="S7" i="44" s="1"/>
  <c r="J14" i="44"/>
  <c r="K14" i="44"/>
  <c r="N16" i="44"/>
  <c r="M17" i="44"/>
  <c r="F17" i="44"/>
  <c r="N29" i="44"/>
  <c r="N8" i="44"/>
  <c r="P24" i="44"/>
  <c r="O24" i="44"/>
  <c r="O38" i="44"/>
  <c r="P38" i="44"/>
  <c r="S39" i="44"/>
  <c r="K39" i="44"/>
  <c r="J39" i="44"/>
  <c r="K42" i="44"/>
  <c r="J42" i="44"/>
  <c r="J61" i="44"/>
  <c r="S61" i="44"/>
  <c r="K61" i="44"/>
  <c r="N68" i="44"/>
  <c r="J73" i="44"/>
  <c r="K73" i="44"/>
  <c r="N37" i="44"/>
  <c r="S37" i="44" s="1"/>
  <c r="N75" i="44"/>
  <c r="S75" i="44" s="1"/>
  <c r="K79" i="44"/>
  <c r="J79" i="44"/>
  <c r="F9" i="44"/>
  <c r="J22" i="44"/>
  <c r="K22" i="44"/>
  <c r="O28" i="44"/>
  <c r="S28" i="44"/>
  <c r="P40" i="44"/>
  <c r="S40" i="44"/>
  <c r="O40" i="44"/>
  <c r="N56" i="44"/>
  <c r="S56" i="44" s="1"/>
  <c r="I81" i="44"/>
  <c r="K7" i="44"/>
  <c r="J7" i="44"/>
  <c r="J10" i="44"/>
  <c r="K10" i="44"/>
  <c r="N12" i="44"/>
  <c r="M13" i="44"/>
  <c r="F13" i="44"/>
  <c r="K18" i="44"/>
  <c r="J18" i="44"/>
  <c r="N20" i="44"/>
  <c r="M21" i="44"/>
  <c r="F21" i="44"/>
  <c r="S24" i="44"/>
  <c r="N27" i="44"/>
  <c r="P28" i="44"/>
  <c r="U28" i="44" s="1"/>
  <c r="K29" i="44"/>
  <c r="J29" i="44"/>
  <c r="K32" i="44"/>
  <c r="J32" i="44"/>
  <c r="M65" i="44"/>
  <c r="S34" i="44"/>
  <c r="K34" i="44"/>
  <c r="K35" i="44"/>
  <c r="M41" i="44"/>
  <c r="F46" i="44"/>
  <c r="M46" i="44"/>
  <c r="J11" i="44"/>
  <c r="J15" i="44"/>
  <c r="J19" i="44"/>
  <c r="J23" i="44"/>
  <c r="F24" i="44"/>
  <c r="M26" i="44"/>
  <c r="K27" i="44"/>
  <c r="F29" i="44"/>
  <c r="K31" i="44"/>
  <c r="L31" i="44" s="1"/>
  <c r="P33" i="44"/>
  <c r="Q33" i="44" s="1"/>
  <c r="J34" i="44"/>
  <c r="T34" i="44" s="1"/>
  <c r="P34" i="44"/>
  <c r="Q34" i="44" s="1"/>
  <c r="J35" i="44"/>
  <c r="K40" i="44"/>
  <c r="J40" i="44"/>
  <c r="F42" i="44"/>
  <c r="M42" i="44"/>
  <c r="K46" i="44"/>
  <c r="J46" i="44"/>
  <c r="M53" i="44"/>
  <c r="F53" i="44"/>
  <c r="M58" i="44"/>
  <c r="F58" i="44"/>
  <c r="M66" i="44"/>
  <c r="N74" i="44"/>
  <c r="S74" i="44" s="1"/>
  <c r="F30" i="44"/>
  <c r="M30" i="44"/>
  <c r="K45" i="44"/>
  <c r="J62" i="44"/>
  <c r="N64" i="44"/>
  <c r="O80" i="44"/>
  <c r="P80" i="44"/>
  <c r="K11" i="44"/>
  <c r="K15" i="44"/>
  <c r="K19" i="44"/>
  <c r="K26" i="44"/>
  <c r="K30" i="44"/>
  <c r="L30" i="44" s="1"/>
  <c r="T33" i="44"/>
  <c r="K36" i="44"/>
  <c r="J36" i="44"/>
  <c r="K48" i="44"/>
  <c r="J48" i="44"/>
  <c r="O51" i="44"/>
  <c r="P51" i="44"/>
  <c r="O57" i="44"/>
  <c r="S57" i="44"/>
  <c r="P59" i="44"/>
  <c r="O59" i="44"/>
  <c r="T59" i="44" s="1"/>
  <c r="S59" i="44"/>
  <c r="S33" i="44"/>
  <c r="K33" i="44"/>
  <c r="K37" i="44"/>
  <c r="N44" i="44"/>
  <c r="M45" i="44"/>
  <c r="K47" i="44"/>
  <c r="M48" i="44"/>
  <c r="J50" i="44"/>
  <c r="L50" i="44" s="1"/>
  <c r="N52" i="44"/>
  <c r="J63" i="44"/>
  <c r="L63" i="44" s="1"/>
  <c r="M67" i="44"/>
  <c r="J68" i="44"/>
  <c r="K68" i="44"/>
  <c r="J72" i="44"/>
  <c r="S72" i="44"/>
  <c r="P77" i="44"/>
  <c r="U77" i="44" s="1"/>
  <c r="O77" i="44"/>
  <c r="E81" i="44"/>
  <c r="F81" i="44" s="1"/>
  <c r="J43" i="44"/>
  <c r="K43" i="44"/>
  <c r="K56" i="44"/>
  <c r="J56" i="44"/>
  <c r="P61" i="44"/>
  <c r="O61" i="44"/>
  <c r="F62" i="44"/>
  <c r="M62" i="44"/>
  <c r="O70" i="44"/>
  <c r="Q70" i="44" s="1"/>
  <c r="S70" i="44"/>
  <c r="K71" i="44"/>
  <c r="S71" i="44"/>
  <c r="P73" i="44"/>
  <c r="O73" i="44"/>
  <c r="J74" i="44"/>
  <c r="K74" i="44"/>
  <c r="N76" i="44"/>
  <c r="J77" i="44"/>
  <c r="L77" i="44" s="1"/>
  <c r="N79" i="44"/>
  <c r="K49" i="44"/>
  <c r="S54" i="44"/>
  <c r="K54" i="44"/>
  <c r="U57" i="44"/>
  <c r="K59" i="44"/>
  <c r="J60" i="44"/>
  <c r="S60" i="44"/>
  <c r="N63" i="44"/>
  <c r="J76" i="44"/>
  <c r="K76" i="44"/>
  <c r="M30" i="43"/>
  <c r="N30" i="43" s="1"/>
  <c r="J46" i="43"/>
  <c r="L46" i="43" s="1"/>
  <c r="M31" i="43"/>
  <c r="N31" i="43" s="1"/>
  <c r="O31" i="43" s="1"/>
  <c r="F52" i="43"/>
  <c r="J52" i="43"/>
  <c r="L52" i="43" s="1"/>
  <c r="F32" i="43"/>
  <c r="J40" i="43"/>
  <c r="L40" i="43" s="1"/>
  <c r="J20" i="43"/>
  <c r="L20" i="43" s="1"/>
  <c r="M49" i="43"/>
  <c r="N49" i="43" s="1"/>
  <c r="S49" i="43" s="1"/>
  <c r="J51" i="43"/>
  <c r="L51" i="43" s="1"/>
  <c r="F65" i="43"/>
  <c r="F50" i="43"/>
  <c r="K65" i="43"/>
  <c r="L65" i="43" s="1"/>
  <c r="K29" i="43"/>
  <c r="L29" i="43" s="1"/>
  <c r="F34" i="43"/>
  <c r="F37" i="43"/>
  <c r="F38" i="43"/>
  <c r="K16" i="43"/>
  <c r="L16" i="43" s="1"/>
  <c r="M17" i="43"/>
  <c r="N17" i="43" s="1"/>
  <c r="J53" i="43"/>
  <c r="L53" i="43" s="1"/>
  <c r="S73" i="43"/>
  <c r="U72" i="43"/>
  <c r="J8" i="43"/>
  <c r="L8" i="43" s="1"/>
  <c r="F15" i="43"/>
  <c r="J72" i="43"/>
  <c r="L72" i="43" s="1"/>
  <c r="O28" i="43"/>
  <c r="P28" i="43"/>
  <c r="U28" i="43" s="1"/>
  <c r="O50" i="43"/>
  <c r="T50" i="43" s="1"/>
  <c r="P50" i="43"/>
  <c r="S12" i="43"/>
  <c r="F11" i="43"/>
  <c r="F24" i="43"/>
  <c r="F25" i="43"/>
  <c r="S28" i="43"/>
  <c r="J47" i="43"/>
  <c r="L47" i="43" s="1"/>
  <c r="J60" i="43"/>
  <c r="L60" i="43" s="1"/>
  <c r="O61" i="43"/>
  <c r="Q61" i="43" s="1"/>
  <c r="P64" i="43"/>
  <c r="Q64" i="43" s="1"/>
  <c r="P69" i="43"/>
  <c r="Q69" i="43" s="1"/>
  <c r="K74" i="43"/>
  <c r="U74" i="43" s="1"/>
  <c r="E81" i="43"/>
  <c r="F81" i="43" s="1"/>
  <c r="S64" i="43"/>
  <c r="J13" i="43"/>
  <c r="L13" i="43" s="1"/>
  <c r="K23" i="43"/>
  <c r="L23" i="43" s="1"/>
  <c r="F28" i="43"/>
  <c r="F44" i="43"/>
  <c r="J45" i="43"/>
  <c r="L45" i="43" s="1"/>
  <c r="K64" i="43"/>
  <c r="O77" i="43"/>
  <c r="Q77" i="43" s="1"/>
  <c r="N37" i="43"/>
  <c r="S37" i="43" s="1"/>
  <c r="P76" i="42"/>
  <c r="O76" i="42"/>
  <c r="P11" i="43"/>
  <c r="O11" i="43"/>
  <c r="T11" i="43" s="1"/>
  <c r="O23" i="43"/>
  <c r="T23" i="43" s="1"/>
  <c r="S23" i="43"/>
  <c r="P63" i="43"/>
  <c r="S63" i="43"/>
  <c r="K21" i="43"/>
  <c r="L21" i="43" s="1"/>
  <c r="K24" i="43"/>
  <c r="U24" i="43" s="1"/>
  <c r="M27" i="43"/>
  <c r="N27" i="43" s="1"/>
  <c r="S27" i="43" s="1"/>
  <c r="K55" i="43"/>
  <c r="U55" i="43" s="1"/>
  <c r="K57" i="43"/>
  <c r="L57" i="43" s="1"/>
  <c r="O56" i="42"/>
  <c r="Q56" i="42" s="1"/>
  <c r="J12" i="43"/>
  <c r="L12" i="43" s="1"/>
  <c r="F23" i="43"/>
  <c r="J28" i="43"/>
  <c r="F33" i="43"/>
  <c r="M35" i="43"/>
  <c r="N35" i="43" s="1"/>
  <c r="S35" i="43" s="1"/>
  <c r="T38" i="43"/>
  <c r="F39" i="43"/>
  <c r="M41" i="43"/>
  <c r="N41" i="43" s="1"/>
  <c r="J44" i="43"/>
  <c r="L44" i="43" s="1"/>
  <c r="M48" i="43"/>
  <c r="N48" i="43" s="1"/>
  <c r="S48" i="43" s="1"/>
  <c r="T64" i="43"/>
  <c r="F67" i="43"/>
  <c r="S74" i="43"/>
  <c r="P75" i="43"/>
  <c r="Q75" i="43" s="1"/>
  <c r="O76" i="43"/>
  <c r="Q76" i="43" s="1"/>
  <c r="J80" i="43"/>
  <c r="L80" i="43" s="1"/>
  <c r="P80" i="43"/>
  <c r="Q80" i="43" s="1"/>
  <c r="M7" i="43"/>
  <c r="N7" i="43" s="1"/>
  <c r="M19" i="43"/>
  <c r="N19" i="43" s="1"/>
  <c r="S19" i="43" s="1"/>
  <c r="S24" i="43"/>
  <c r="M43" i="43"/>
  <c r="N43" i="43" s="1"/>
  <c r="S43" i="43" s="1"/>
  <c r="S57" i="43"/>
  <c r="U60" i="43"/>
  <c r="T75" i="43"/>
  <c r="S76" i="43"/>
  <c r="M36" i="43"/>
  <c r="N36" i="43" s="1"/>
  <c r="S36" i="43" s="1"/>
  <c r="O80" i="42"/>
  <c r="Q80" i="42" s="1"/>
  <c r="O72" i="42"/>
  <c r="Q72" i="42" s="1"/>
  <c r="O64" i="42"/>
  <c r="Q64" i="42" s="1"/>
  <c r="O60" i="42"/>
  <c r="Q60" i="42" s="1"/>
  <c r="M9" i="43"/>
  <c r="N9" i="43" s="1"/>
  <c r="S9" i="43" s="1"/>
  <c r="S20" i="43"/>
  <c r="T34" i="43"/>
  <c r="K50" i="43"/>
  <c r="L50" i="43" s="1"/>
  <c r="O60" i="43"/>
  <c r="Q60" i="43" s="1"/>
  <c r="K66" i="43"/>
  <c r="L66" i="43" s="1"/>
  <c r="K67" i="43"/>
  <c r="L67" i="43" s="1"/>
  <c r="O74" i="43"/>
  <c r="Q74" i="43" s="1"/>
  <c r="K75" i="43"/>
  <c r="L75" i="43" s="1"/>
  <c r="P68" i="42"/>
  <c r="O68" i="42"/>
  <c r="S16" i="43"/>
  <c r="P16" i="43"/>
  <c r="O16" i="43"/>
  <c r="T16" i="43" s="1"/>
  <c r="P25" i="43"/>
  <c r="O25" i="43"/>
  <c r="S25" i="43"/>
  <c r="N13" i="43"/>
  <c r="S13" i="43" s="1"/>
  <c r="K14" i="43"/>
  <c r="G81" i="43"/>
  <c r="F13" i="43"/>
  <c r="S15" i="43"/>
  <c r="F16" i="43"/>
  <c r="I81" i="43"/>
  <c r="J7" i="43"/>
  <c r="J9" i="43"/>
  <c r="L9" i="43" s="1"/>
  <c r="K10" i="43"/>
  <c r="O12" i="43"/>
  <c r="O15" i="43"/>
  <c r="Q15" i="43" s="1"/>
  <c r="J17" i="43"/>
  <c r="L17" i="43" s="1"/>
  <c r="K18" i="43"/>
  <c r="O20" i="43"/>
  <c r="M21" i="43"/>
  <c r="M22" i="43"/>
  <c r="O24" i="43"/>
  <c r="T24" i="43" s="1"/>
  <c r="J25" i="43"/>
  <c r="N29" i="43"/>
  <c r="K30" i="43"/>
  <c r="P32" i="43"/>
  <c r="Q32" i="43" s="1"/>
  <c r="J33" i="43"/>
  <c r="T33" i="43" s="1"/>
  <c r="P33" i="43"/>
  <c r="Q33" i="43" s="1"/>
  <c r="S39" i="43"/>
  <c r="K39" i="43"/>
  <c r="J39" i="43"/>
  <c r="F42" i="43"/>
  <c r="M42" i="43"/>
  <c r="M45" i="43"/>
  <c r="F45" i="43"/>
  <c r="P51" i="43"/>
  <c r="U51" i="43" s="1"/>
  <c r="O51" i="43"/>
  <c r="K7" i="43"/>
  <c r="N8" i="43"/>
  <c r="J10" i="43"/>
  <c r="S11" i="43"/>
  <c r="F12" i="43"/>
  <c r="P12" i="43"/>
  <c r="U12" i="43" s="1"/>
  <c r="M14" i="43"/>
  <c r="K15" i="43"/>
  <c r="J18" i="43"/>
  <c r="F20" i="43"/>
  <c r="P20" i="43"/>
  <c r="U20" i="43" s="1"/>
  <c r="P23" i="43"/>
  <c r="K25" i="43"/>
  <c r="M26" i="43"/>
  <c r="J30" i="43"/>
  <c r="T32" i="43"/>
  <c r="K35" i="43"/>
  <c r="J35" i="43"/>
  <c r="K48" i="43"/>
  <c r="J48" i="43"/>
  <c r="S51" i="43"/>
  <c r="N66" i="43"/>
  <c r="K22" i="43"/>
  <c r="J27" i="43"/>
  <c r="K31" i="43"/>
  <c r="J31" i="43"/>
  <c r="O39" i="43"/>
  <c r="P39" i="43"/>
  <c r="J43" i="43"/>
  <c r="K43" i="43"/>
  <c r="M53" i="43"/>
  <c r="F53" i="43"/>
  <c r="F8" i="43"/>
  <c r="M10" i="43"/>
  <c r="K11" i="43"/>
  <c r="L11" i="43" s="1"/>
  <c r="J14" i="43"/>
  <c r="M18" i="43"/>
  <c r="K19" i="43"/>
  <c r="J22" i="43"/>
  <c r="K27" i="43"/>
  <c r="F29" i="43"/>
  <c r="S33" i="43"/>
  <c r="K33" i="43"/>
  <c r="S34" i="43"/>
  <c r="K34" i="43"/>
  <c r="P34" i="43"/>
  <c r="Q34" i="43" s="1"/>
  <c r="S38" i="43"/>
  <c r="K38" i="43"/>
  <c r="L38" i="43" s="1"/>
  <c r="P38" i="43"/>
  <c r="Q38" i="43" s="1"/>
  <c r="U40" i="43"/>
  <c r="N62" i="43"/>
  <c r="S40" i="43"/>
  <c r="S44" i="43"/>
  <c r="K49" i="43"/>
  <c r="S52" i="43"/>
  <c r="K54" i="43"/>
  <c r="N54" i="43"/>
  <c r="S54" i="43" s="1"/>
  <c r="S55" i="43"/>
  <c r="J56" i="43"/>
  <c r="T56" i="43" s="1"/>
  <c r="P56" i="43"/>
  <c r="Q56" i="43" s="1"/>
  <c r="O57" i="43"/>
  <c r="T57" i="43" s="1"/>
  <c r="K58" i="43"/>
  <c r="K59" i="43"/>
  <c r="J61" i="43"/>
  <c r="K61" i="43"/>
  <c r="U61" i="43" s="1"/>
  <c r="F62" i="43"/>
  <c r="T65" i="43"/>
  <c r="P65" i="43"/>
  <c r="T67" i="43"/>
  <c r="P67" i="43"/>
  <c r="K68" i="43"/>
  <c r="U68" i="43" s="1"/>
  <c r="O68" i="43"/>
  <c r="Q68" i="43" s="1"/>
  <c r="J69" i="43"/>
  <c r="T69" i="43" s="1"/>
  <c r="S69" i="43"/>
  <c r="N70" i="43"/>
  <c r="J76" i="43"/>
  <c r="K77" i="43"/>
  <c r="U77" i="43" s="1"/>
  <c r="J78" i="43"/>
  <c r="J79" i="43"/>
  <c r="K26" i="43"/>
  <c r="S32" i="43"/>
  <c r="K32" i="43"/>
  <c r="K36" i="43"/>
  <c r="O40" i="43"/>
  <c r="Q40" i="43" s="1"/>
  <c r="J41" i="43"/>
  <c r="K42" i="43"/>
  <c r="O44" i="43"/>
  <c r="Q44" i="43" s="1"/>
  <c r="M46" i="43"/>
  <c r="M47" i="43"/>
  <c r="J49" i="43"/>
  <c r="S50" i="43"/>
  <c r="F51" i="43"/>
  <c r="O52" i="43"/>
  <c r="J54" i="43"/>
  <c r="O55" i="43"/>
  <c r="Q55" i="43" s="1"/>
  <c r="P57" i="43"/>
  <c r="M58" i="43"/>
  <c r="N59" i="43"/>
  <c r="S59" i="43" s="1"/>
  <c r="S61" i="43"/>
  <c r="J62" i="43"/>
  <c r="K62" i="43"/>
  <c r="J63" i="43"/>
  <c r="O63" i="43"/>
  <c r="F66" i="43"/>
  <c r="J68" i="43"/>
  <c r="K69" i="43"/>
  <c r="J70" i="43"/>
  <c r="L70" i="43" s="1"/>
  <c r="J71" i="43"/>
  <c r="L71" i="43" s="1"/>
  <c r="O72" i="43"/>
  <c r="O73" i="43"/>
  <c r="Q73" i="43" s="1"/>
  <c r="S75" i="43"/>
  <c r="K78" i="43"/>
  <c r="K79" i="43"/>
  <c r="K37" i="43"/>
  <c r="K41" i="43"/>
  <c r="U44" i="43"/>
  <c r="U52" i="43"/>
  <c r="K63" i="43"/>
  <c r="S65" i="43"/>
  <c r="S67" i="43"/>
  <c r="S68" i="43"/>
  <c r="J73" i="43"/>
  <c r="K73" i="43"/>
  <c r="U73" i="43" s="1"/>
  <c r="S78" i="43"/>
  <c r="N79" i="43"/>
  <c r="S79" i="43" s="1"/>
  <c r="S56" i="43"/>
  <c r="K56" i="43"/>
  <c r="J58" i="43"/>
  <c r="J59" i="43"/>
  <c r="N71" i="43"/>
  <c r="K76" i="43"/>
  <c r="U76" i="43" s="1"/>
  <c r="J77" i="43"/>
  <c r="S77" i="43"/>
  <c r="P78" i="43"/>
  <c r="O78" i="43"/>
  <c r="S60" i="43"/>
  <c r="S72" i="43"/>
  <c r="O79" i="42"/>
  <c r="P79" i="42"/>
  <c r="O63" i="42"/>
  <c r="P63" i="42"/>
  <c r="P71" i="42"/>
  <c r="O71" i="42"/>
  <c r="O55" i="42"/>
  <c r="P55" i="42"/>
  <c r="P74" i="42"/>
  <c r="O74" i="42"/>
  <c r="O78" i="42"/>
  <c r="P78" i="42"/>
  <c r="O75" i="42"/>
  <c r="P75" i="42"/>
  <c r="O70" i="42"/>
  <c r="P70" i="42"/>
  <c r="O59" i="42"/>
  <c r="P59" i="42"/>
  <c r="P54" i="42"/>
  <c r="O54" i="42"/>
  <c r="P77" i="42"/>
  <c r="Q77" i="42" s="1"/>
  <c r="P73" i="42"/>
  <c r="Q73" i="42" s="1"/>
  <c r="P69" i="42"/>
  <c r="Q69" i="42" s="1"/>
  <c r="P61" i="42"/>
  <c r="Q61" i="42" s="1"/>
  <c r="P57" i="42"/>
  <c r="Q57" i="42" s="1"/>
  <c r="P31" i="43" l="1"/>
  <c r="Q31" i="43" s="1"/>
  <c r="P14" i="44"/>
  <c r="U14" i="44" s="1"/>
  <c r="P35" i="44"/>
  <c r="Q35" i="44" s="1"/>
  <c r="T72" i="44"/>
  <c r="S32" i="44"/>
  <c r="O47" i="44"/>
  <c r="T47" i="44" s="1"/>
  <c r="P32" i="44"/>
  <c r="Q32" i="44" s="1"/>
  <c r="Q51" i="44"/>
  <c r="P19" i="44"/>
  <c r="Q19" i="44" s="1"/>
  <c r="T39" i="44"/>
  <c r="O25" i="44"/>
  <c r="T25" i="44" s="1"/>
  <c r="Q71" i="44"/>
  <c r="L74" i="44"/>
  <c r="U24" i="44"/>
  <c r="L61" i="44"/>
  <c r="Q38" i="44"/>
  <c r="Q9" i="44"/>
  <c r="V9" i="44" s="1"/>
  <c r="V70" i="44"/>
  <c r="S22" i="44"/>
  <c r="U39" i="44"/>
  <c r="P22" i="44"/>
  <c r="Q22" i="44" s="1"/>
  <c r="Q60" i="44"/>
  <c r="Q23" i="43"/>
  <c r="V23" i="43" s="1"/>
  <c r="T57" i="44"/>
  <c r="S25" i="44"/>
  <c r="P47" i="44"/>
  <c r="U47" i="44" s="1"/>
  <c r="Q24" i="44"/>
  <c r="V24" i="44" s="1"/>
  <c r="S19" i="44"/>
  <c r="O14" i="44"/>
  <c r="Q39" i="44"/>
  <c r="U38" i="44"/>
  <c r="U51" i="44"/>
  <c r="L51" i="44"/>
  <c r="U71" i="44"/>
  <c r="Q77" i="44"/>
  <c r="V77" i="44" s="1"/>
  <c r="U70" i="44"/>
  <c r="T51" i="44"/>
  <c r="Q28" i="44"/>
  <c r="V28" i="44" s="1"/>
  <c r="S35" i="44"/>
  <c r="L29" i="44"/>
  <c r="S10" i="44"/>
  <c r="T9" i="44"/>
  <c r="Q80" i="44"/>
  <c r="S18" i="44"/>
  <c r="P18" i="44"/>
  <c r="Q18" i="44" s="1"/>
  <c r="L42" i="44"/>
  <c r="O10" i="44"/>
  <c r="T10" i="44" s="1"/>
  <c r="Q69" i="44"/>
  <c r="V69" i="44" s="1"/>
  <c r="L72" i="44"/>
  <c r="V72" i="44" s="1"/>
  <c r="T18" i="44"/>
  <c r="Q40" i="44"/>
  <c r="T22" i="44"/>
  <c r="T73" i="44"/>
  <c r="Q25" i="43"/>
  <c r="V75" i="43"/>
  <c r="Q59" i="44"/>
  <c r="T24" i="44"/>
  <c r="U34" i="44"/>
  <c r="T28" i="44"/>
  <c r="U69" i="44"/>
  <c r="T69" i="44"/>
  <c r="L55" i="44"/>
  <c r="T35" i="44"/>
  <c r="T32" i="44"/>
  <c r="U59" i="44"/>
  <c r="T70" i="44"/>
  <c r="U40" i="44"/>
  <c r="U10" i="44"/>
  <c r="T38" i="44"/>
  <c r="U78" i="44"/>
  <c r="L78" i="44"/>
  <c r="V78" i="44" s="1"/>
  <c r="S55" i="44"/>
  <c r="P55" i="44"/>
  <c r="U55" i="44" s="1"/>
  <c r="O55" i="44"/>
  <c r="N67" i="44"/>
  <c r="N58" i="44"/>
  <c r="P43" i="44"/>
  <c r="U43" i="44" s="1"/>
  <c r="O43" i="44"/>
  <c r="S43" i="44"/>
  <c r="L23" i="44"/>
  <c r="O11" i="44"/>
  <c r="T11" i="44" s="1"/>
  <c r="P11" i="44"/>
  <c r="U11" i="44" s="1"/>
  <c r="N13" i="44"/>
  <c r="P68" i="44"/>
  <c r="U68" i="44" s="1"/>
  <c r="O68" i="44"/>
  <c r="T68" i="44" s="1"/>
  <c r="L49" i="44"/>
  <c r="S68" i="44"/>
  <c r="L37" i="44"/>
  <c r="L48" i="44"/>
  <c r="L11" i="44"/>
  <c r="L79" i="44"/>
  <c r="Q57" i="44"/>
  <c r="V57" i="44" s="1"/>
  <c r="L43" i="44"/>
  <c r="P64" i="44"/>
  <c r="U64" i="44" s="1"/>
  <c r="O64" i="44"/>
  <c r="T64" i="44" s="1"/>
  <c r="N41" i="44"/>
  <c r="N65" i="44"/>
  <c r="U73" i="44"/>
  <c r="O49" i="44"/>
  <c r="T49" i="44" s="1"/>
  <c r="P49" i="44"/>
  <c r="U49" i="44" s="1"/>
  <c r="N17" i="44"/>
  <c r="S50" i="44"/>
  <c r="P50" i="44"/>
  <c r="U50" i="44" s="1"/>
  <c r="O50" i="44"/>
  <c r="L60" i="44"/>
  <c r="T60" i="44"/>
  <c r="P79" i="44"/>
  <c r="U79" i="44" s="1"/>
  <c r="O79" i="44"/>
  <c r="T79" i="44" s="1"/>
  <c r="N62" i="44"/>
  <c r="L47" i="44"/>
  <c r="L36" i="44"/>
  <c r="N66" i="44"/>
  <c r="N42" i="44"/>
  <c r="N26" i="44"/>
  <c r="L19" i="44"/>
  <c r="T19" i="44"/>
  <c r="L35" i="44"/>
  <c r="N21" i="44"/>
  <c r="L22" i="44"/>
  <c r="U61" i="44"/>
  <c r="S8" i="44"/>
  <c r="P8" i="44"/>
  <c r="U8" i="44" s="1"/>
  <c r="O8" i="44"/>
  <c r="P29" i="44"/>
  <c r="U29" i="44" s="1"/>
  <c r="O29" i="44"/>
  <c r="T29" i="44" s="1"/>
  <c r="O7" i="44"/>
  <c r="T7" i="44" s="1"/>
  <c r="P7" i="44"/>
  <c r="U7" i="44" s="1"/>
  <c r="L76" i="44"/>
  <c r="U54" i="44"/>
  <c r="L54" i="44"/>
  <c r="V54" i="44" s="1"/>
  <c r="S49" i="44"/>
  <c r="P76" i="44"/>
  <c r="U76" i="44" s="1"/>
  <c r="O76" i="44"/>
  <c r="S76" i="44"/>
  <c r="S52" i="44"/>
  <c r="O52" i="44"/>
  <c r="T52" i="44" s="1"/>
  <c r="P52" i="44"/>
  <c r="U52" i="44" s="1"/>
  <c r="N45" i="44"/>
  <c r="L34" i="44"/>
  <c r="V34" i="44" s="1"/>
  <c r="L27" i="44"/>
  <c r="L45" i="44"/>
  <c r="N53" i="44"/>
  <c r="L46" i="44"/>
  <c r="O15" i="44"/>
  <c r="P15" i="44"/>
  <c r="U15" i="44" s="1"/>
  <c r="N46" i="44"/>
  <c r="P12" i="44"/>
  <c r="U12" i="44" s="1"/>
  <c r="S12" i="44"/>
  <c r="O12" i="44"/>
  <c r="L10" i="44"/>
  <c r="J81" i="44"/>
  <c r="L7" i="44"/>
  <c r="O37" i="44"/>
  <c r="P37" i="44"/>
  <c r="U37" i="44" s="1"/>
  <c r="L73" i="44"/>
  <c r="L39" i="44"/>
  <c r="P16" i="44"/>
  <c r="U16" i="44" s="1"/>
  <c r="O16" i="44"/>
  <c r="S16" i="44"/>
  <c r="L14" i="44"/>
  <c r="M81" i="44"/>
  <c r="S64" i="44"/>
  <c r="S63" i="44"/>
  <c r="P63" i="44"/>
  <c r="U63" i="44" s="1"/>
  <c r="O63" i="44"/>
  <c r="T63" i="44" s="1"/>
  <c r="L59" i="44"/>
  <c r="T77" i="44"/>
  <c r="Q73" i="44"/>
  <c r="L71" i="44"/>
  <c r="Q61" i="44"/>
  <c r="L56" i="44"/>
  <c r="L68" i="44"/>
  <c r="N48" i="44"/>
  <c r="S44" i="44"/>
  <c r="P44" i="44"/>
  <c r="U44" i="44" s="1"/>
  <c r="O44" i="44"/>
  <c r="U33" i="44"/>
  <c r="L33" i="44"/>
  <c r="V33" i="44" s="1"/>
  <c r="L62" i="44"/>
  <c r="N30" i="44"/>
  <c r="P74" i="44"/>
  <c r="U74" i="44" s="1"/>
  <c r="O74" i="44"/>
  <c r="T40" i="44"/>
  <c r="L40" i="44"/>
  <c r="O36" i="44"/>
  <c r="P36" i="44"/>
  <c r="U36" i="44" s="1"/>
  <c r="O23" i="44"/>
  <c r="P23" i="44"/>
  <c r="U23" i="44" s="1"/>
  <c r="L15" i="44"/>
  <c r="L32" i="44"/>
  <c r="O31" i="44"/>
  <c r="P31" i="44"/>
  <c r="U31" i="44" s="1"/>
  <c r="S29" i="44"/>
  <c r="O27" i="44"/>
  <c r="P27" i="44"/>
  <c r="U27" i="44" s="1"/>
  <c r="S27" i="44"/>
  <c r="P20" i="44"/>
  <c r="U20" i="44" s="1"/>
  <c r="S20" i="44"/>
  <c r="O20" i="44"/>
  <c r="L18" i="44"/>
  <c r="K81" i="44"/>
  <c r="O56" i="44"/>
  <c r="P56" i="44"/>
  <c r="U56" i="44" s="1"/>
  <c r="S79" i="44"/>
  <c r="P75" i="44"/>
  <c r="U75" i="44" s="1"/>
  <c r="O75" i="44"/>
  <c r="L26" i="44"/>
  <c r="T61" i="44"/>
  <c r="S11" i="44"/>
  <c r="L38" i="44"/>
  <c r="T40" i="43"/>
  <c r="T51" i="43"/>
  <c r="L58" i="43"/>
  <c r="T52" i="43"/>
  <c r="Q74" i="42"/>
  <c r="Q71" i="42"/>
  <c r="U57" i="43"/>
  <c r="U65" i="43"/>
  <c r="U64" i="43"/>
  <c r="T72" i="43"/>
  <c r="L64" i="43"/>
  <c r="V64" i="43" s="1"/>
  <c r="S31" i="43"/>
  <c r="T28" i="43"/>
  <c r="U63" i="43"/>
  <c r="V44" i="43"/>
  <c r="L59" i="43"/>
  <c r="L39" i="43"/>
  <c r="Q68" i="42"/>
  <c r="Q76" i="42"/>
  <c r="L49" i="43"/>
  <c r="Q65" i="43"/>
  <c r="V65" i="43" s="1"/>
  <c r="Q28" i="43"/>
  <c r="U69" i="43"/>
  <c r="Q63" i="43"/>
  <c r="T55" i="43"/>
  <c r="V40" i="43"/>
  <c r="T76" i="43"/>
  <c r="Q39" i="43"/>
  <c r="U75" i="43"/>
  <c r="L55" i="43"/>
  <c r="V55" i="43" s="1"/>
  <c r="V60" i="43"/>
  <c r="Q50" i="43"/>
  <c r="V50" i="43" s="1"/>
  <c r="U50" i="43"/>
  <c r="Q70" i="42"/>
  <c r="L69" i="43"/>
  <c r="V69" i="43" s="1"/>
  <c r="T60" i="43"/>
  <c r="O48" i="43"/>
  <c r="T48" i="43" s="1"/>
  <c r="L30" i="43"/>
  <c r="L24" i="43"/>
  <c r="Q63" i="42"/>
  <c r="L76" i="43"/>
  <c r="V76" i="43" s="1"/>
  <c r="L54" i="43"/>
  <c r="T77" i="43"/>
  <c r="L74" i="43"/>
  <c r="V74" i="43" s="1"/>
  <c r="L78" i="43"/>
  <c r="T61" i="43"/>
  <c r="U25" i="43"/>
  <c r="U56" i="43"/>
  <c r="L63" i="43"/>
  <c r="T44" i="43"/>
  <c r="U34" i="43"/>
  <c r="L31" i="43"/>
  <c r="U11" i="43"/>
  <c r="P36" i="43"/>
  <c r="U36" i="43" s="1"/>
  <c r="T68" i="43"/>
  <c r="U67" i="43"/>
  <c r="O36" i="43"/>
  <c r="T36" i="43" s="1"/>
  <c r="Q51" i="43"/>
  <c r="V51" i="43" s="1"/>
  <c r="Q20" i="43"/>
  <c r="V20" i="43" s="1"/>
  <c r="Q16" i="43"/>
  <c r="V16" i="43" s="1"/>
  <c r="O43" i="43"/>
  <c r="T43" i="43" s="1"/>
  <c r="P43" i="43"/>
  <c r="U43" i="43" s="1"/>
  <c r="Q78" i="42"/>
  <c r="Q78" i="43"/>
  <c r="P48" i="43"/>
  <c r="U48" i="43" s="1"/>
  <c r="U33" i="43"/>
  <c r="U16" i="43"/>
  <c r="T31" i="43"/>
  <c r="U23" i="43"/>
  <c r="Q12" i="43"/>
  <c r="V12" i="43" s="1"/>
  <c r="T20" i="43"/>
  <c r="L28" i="43"/>
  <c r="T74" i="43"/>
  <c r="Q11" i="43"/>
  <c r="V11" i="43" s="1"/>
  <c r="O37" i="43"/>
  <c r="P37" i="43"/>
  <c r="U37" i="43" s="1"/>
  <c r="Q57" i="43"/>
  <c r="V57" i="43" s="1"/>
  <c r="O19" i="43"/>
  <c r="P19" i="43"/>
  <c r="U19" i="43" s="1"/>
  <c r="Q59" i="42"/>
  <c r="Q75" i="42"/>
  <c r="O79" i="43"/>
  <c r="T79" i="43" s="1"/>
  <c r="P79" i="43"/>
  <c r="U79" i="43" s="1"/>
  <c r="L73" i="43"/>
  <c r="V73" i="43" s="1"/>
  <c r="T73" i="43"/>
  <c r="Q79" i="42"/>
  <c r="Q72" i="43"/>
  <c r="V72" i="43" s="1"/>
  <c r="Q52" i="43"/>
  <c r="V52" i="43" s="1"/>
  <c r="L37" i="43"/>
  <c r="U78" i="43"/>
  <c r="N58" i="43"/>
  <c r="N46" i="43"/>
  <c r="L42" i="43"/>
  <c r="O54" i="43"/>
  <c r="P54" i="43"/>
  <c r="U54" i="43" s="1"/>
  <c r="V38" i="43"/>
  <c r="N18" i="43"/>
  <c r="L77" i="43"/>
  <c r="V77" i="43" s="1"/>
  <c r="N53" i="43"/>
  <c r="P41" i="43"/>
  <c r="U41" i="43" s="1"/>
  <c r="O41" i="43"/>
  <c r="T41" i="43" s="1"/>
  <c r="L35" i="43"/>
  <c r="Q24" i="43"/>
  <c r="K81" i="43"/>
  <c r="S30" i="43"/>
  <c r="P17" i="43"/>
  <c r="U17" i="43" s="1"/>
  <c r="O17" i="43"/>
  <c r="P9" i="43"/>
  <c r="U9" i="43" s="1"/>
  <c r="O9" i="43"/>
  <c r="T9" i="43" s="1"/>
  <c r="T12" i="43"/>
  <c r="L33" i="43"/>
  <c r="V33" i="43" s="1"/>
  <c r="Q54" i="42"/>
  <c r="Q55" i="42"/>
  <c r="S71" i="43"/>
  <c r="P71" i="43"/>
  <c r="U71" i="43" s="1"/>
  <c r="O71" i="43"/>
  <c r="Q67" i="43"/>
  <c r="V67" i="43" s="1"/>
  <c r="T63" i="43"/>
  <c r="L61" i="43"/>
  <c r="V61" i="43" s="1"/>
  <c r="T78" i="43"/>
  <c r="S41" i="43"/>
  <c r="L56" i="43"/>
  <c r="V56" i="43" s="1"/>
  <c r="U38" i="43"/>
  <c r="L34" i="43"/>
  <c r="V34" i="43" s="1"/>
  <c r="S17" i="43"/>
  <c r="L43" i="43"/>
  <c r="N26" i="43"/>
  <c r="L18" i="43"/>
  <c r="T39" i="43"/>
  <c r="P29" i="43"/>
  <c r="U29" i="43" s="1"/>
  <c r="S29" i="43"/>
  <c r="O29" i="43"/>
  <c r="T29" i="43" s="1"/>
  <c r="T25" i="43"/>
  <c r="N22" i="43"/>
  <c r="L19" i="43"/>
  <c r="L26" i="43"/>
  <c r="U32" i="43"/>
  <c r="L32" i="43"/>
  <c r="V32" i="43" s="1"/>
  <c r="P70" i="43"/>
  <c r="U70" i="43" s="1"/>
  <c r="O70" i="43"/>
  <c r="T70" i="43" s="1"/>
  <c r="S70" i="43"/>
  <c r="L41" i="43"/>
  <c r="N10" i="43"/>
  <c r="P7" i="43"/>
  <c r="O7" i="43"/>
  <c r="T7" i="43" s="1"/>
  <c r="S7" i="43"/>
  <c r="L22" i="43"/>
  <c r="L15" i="43"/>
  <c r="V15" i="43" s="1"/>
  <c r="U15" i="43"/>
  <c r="L10" i="43"/>
  <c r="N45" i="43"/>
  <c r="O35" i="43"/>
  <c r="T35" i="43" s="1"/>
  <c r="P35" i="43"/>
  <c r="U35" i="43" s="1"/>
  <c r="L25" i="43"/>
  <c r="N21" i="43"/>
  <c r="J81" i="43"/>
  <c r="L7" i="43"/>
  <c r="L62" i="43"/>
  <c r="P59" i="43"/>
  <c r="U59" i="43" s="1"/>
  <c r="O59" i="43"/>
  <c r="N47" i="43"/>
  <c r="L79" i="43"/>
  <c r="L68" i="43"/>
  <c r="V68" i="43" s="1"/>
  <c r="P62" i="43"/>
  <c r="U62" i="43" s="1"/>
  <c r="S62" i="43"/>
  <c r="O62" i="43"/>
  <c r="O30" i="43"/>
  <c r="T30" i="43" s="1"/>
  <c r="P30" i="43"/>
  <c r="U30" i="43" s="1"/>
  <c r="M81" i="43"/>
  <c r="L27" i="43"/>
  <c r="O66" i="43"/>
  <c r="P66" i="43"/>
  <c r="U66" i="43" s="1"/>
  <c r="S66" i="43"/>
  <c r="L48" i="43"/>
  <c r="L36" i="43"/>
  <c r="N14" i="43"/>
  <c r="S8" i="43"/>
  <c r="P8" i="43"/>
  <c r="U8" i="43" s="1"/>
  <c r="O8" i="43"/>
  <c r="T8" i="43" s="1"/>
  <c r="O49" i="43"/>
  <c r="T49" i="43" s="1"/>
  <c r="P49" i="43"/>
  <c r="N42" i="43"/>
  <c r="U39" i="43"/>
  <c r="P27" i="43"/>
  <c r="U27" i="43" s="1"/>
  <c r="O27" i="43"/>
  <c r="L14" i="43"/>
  <c r="P13" i="43"/>
  <c r="U13" i="43" s="1"/>
  <c r="O13" i="43"/>
  <c r="T15" i="43"/>
  <c r="R76" i="43" l="1"/>
  <c r="U31" i="43"/>
  <c r="Q14" i="44"/>
  <c r="V14" i="44" s="1"/>
  <c r="U32" i="44"/>
  <c r="U35" i="44"/>
  <c r="Q10" i="44"/>
  <c r="V10" i="44" s="1"/>
  <c r="R10" i="44" s="1"/>
  <c r="R75" i="43"/>
  <c r="R72" i="44"/>
  <c r="Q25" i="44"/>
  <c r="V25" i="44" s="1"/>
  <c r="R25" i="44" s="1"/>
  <c r="Q47" i="44"/>
  <c r="V47" i="44" s="1"/>
  <c r="R47" i="44" s="1"/>
  <c r="R52" i="43"/>
  <c r="R57" i="44"/>
  <c r="V39" i="44"/>
  <c r="R39" i="44" s="1"/>
  <c r="V38" i="44"/>
  <c r="R38" i="44" s="1"/>
  <c r="V71" i="44"/>
  <c r="R71" i="44" s="1"/>
  <c r="Q74" i="44"/>
  <c r="V74" i="44" s="1"/>
  <c r="U18" i="44"/>
  <c r="R28" i="44"/>
  <c r="Q23" i="44"/>
  <c r="V23" i="44" s="1"/>
  <c r="V19" i="44"/>
  <c r="U19" i="44"/>
  <c r="V61" i="44"/>
  <c r="R61" i="44" s="1"/>
  <c r="V60" i="44"/>
  <c r="R60" i="44" s="1"/>
  <c r="V51" i="44"/>
  <c r="R51" i="44" s="1"/>
  <c r="R9" i="44"/>
  <c r="U22" i="44"/>
  <c r="R34" i="44"/>
  <c r="Q50" i="44"/>
  <c r="V50" i="44" s="1"/>
  <c r="R24" i="44"/>
  <c r="V25" i="43"/>
  <c r="R25" i="43" s="1"/>
  <c r="T14" i="44"/>
  <c r="V22" i="44"/>
  <c r="R70" i="44"/>
  <c r="R40" i="43"/>
  <c r="R69" i="44"/>
  <c r="V18" i="44"/>
  <c r="V40" i="44"/>
  <c r="R40" i="44" s="1"/>
  <c r="R33" i="44"/>
  <c r="R77" i="44"/>
  <c r="V73" i="44"/>
  <c r="R73" i="44" s="1"/>
  <c r="V35" i="44"/>
  <c r="Q55" i="44"/>
  <c r="V55" i="44" s="1"/>
  <c r="R78" i="44"/>
  <c r="V32" i="44"/>
  <c r="Q68" i="44"/>
  <c r="V68" i="44" s="1"/>
  <c r="R68" i="44" s="1"/>
  <c r="Q36" i="44"/>
  <c r="V36" i="44" s="1"/>
  <c r="V59" i="44"/>
  <c r="R59" i="44" s="1"/>
  <c r="Q15" i="44"/>
  <c r="V15" i="44" s="1"/>
  <c r="T36" i="44"/>
  <c r="Q43" i="44"/>
  <c r="V43" i="44" s="1"/>
  <c r="Q49" i="44"/>
  <c r="V49" i="44" s="1"/>
  <c r="R49" i="44" s="1"/>
  <c r="Q52" i="44"/>
  <c r="V52" i="44" s="1"/>
  <c r="R52" i="44" s="1"/>
  <c r="Q76" i="44"/>
  <c r="V76" i="44" s="1"/>
  <c r="R54" i="44"/>
  <c r="Q11" i="44"/>
  <c r="V11" i="44" s="1"/>
  <c r="R11" i="44" s="1"/>
  <c r="T55" i="44"/>
  <c r="T75" i="44"/>
  <c r="Q75" i="44"/>
  <c r="V75" i="44" s="1"/>
  <c r="T44" i="44"/>
  <c r="Q44" i="44"/>
  <c r="V44" i="44" s="1"/>
  <c r="T12" i="44"/>
  <c r="Q12" i="44"/>
  <c r="V12" i="44" s="1"/>
  <c r="N81" i="44"/>
  <c r="O42" i="44"/>
  <c r="T42" i="44" s="1"/>
  <c r="P42" i="44"/>
  <c r="U42" i="44" s="1"/>
  <c r="S42" i="44"/>
  <c r="P65" i="44"/>
  <c r="U65" i="44" s="1"/>
  <c r="O65" i="44"/>
  <c r="T65" i="44" s="1"/>
  <c r="S65" i="44"/>
  <c r="O58" i="44"/>
  <c r="T58" i="44" s="1"/>
  <c r="P58" i="44"/>
  <c r="U58" i="44" s="1"/>
  <c r="S58" i="44"/>
  <c r="Q56" i="44"/>
  <c r="V56" i="44" s="1"/>
  <c r="T15" i="44"/>
  <c r="Q64" i="44"/>
  <c r="V64" i="44" s="1"/>
  <c r="R64" i="44" s="1"/>
  <c r="T37" i="44"/>
  <c r="Q37" i="44"/>
  <c r="V37" i="44" s="1"/>
  <c r="P17" i="44"/>
  <c r="U17" i="44" s="1"/>
  <c r="S17" i="44"/>
  <c r="O17" i="44"/>
  <c r="T17" i="44" s="1"/>
  <c r="T50" i="44"/>
  <c r="S13" i="44"/>
  <c r="P13" i="44"/>
  <c r="U13" i="44" s="1"/>
  <c r="O13" i="44"/>
  <c r="T13" i="44" s="1"/>
  <c r="R65" i="43"/>
  <c r="V39" i="43"/>
  <c r="R39" i="43" s="1"/>
  <c r="T27" i="44"/>
  <c r="Q27" i="44"/>
  <c r="V27" i="44" s="1"/>
  <c r="O30" i="44"/>
  <c r="T30" i="44" s="1"/>
  <c r="P30" i="44"/>
  <c r="U30" i="44" s="1"/>
  <c r="S30" i="44"/>
  <c r="Q63" i="44"/>
  <c r="V63" i="44" s="1"/>
  <c r="R63" i="44" s="1"/>
  <c r="T16" i="44"/>
  <c r="Q16" i="44"/>
  <c r="V16" i="44" s="1"/>
  <c r="P45" i="44"/>
  <c r="U45" i="44" s="1"/>
  <c r="O45" i="44"/>
  <c r="S45" i="44"/>
  <c r="Q7" i="44"/>
  <c r="T43" i="44"/>
  <c r="T74" i="44"/>
  <c r="O48" i="44"/>
  <c r="T48" i="44" s="1"/>
  <c r="P48" i="44"/>
  <c r="U48" i="44" s="1"/>
  <c r="S48" i="44"/>
  <c r="T8" i="44"/>
  <c r="Q8" i="44"/>
  <c r="V8" i="44" s="1"/>
  <c r="P67" i="44"/>
  <c r="U67" i="44" s="1"/>
  <c r="O67" i="44"/>
  <c r="T67" i="44" s="1"/>
  <c r="S67" i="44"/>
  <c r="L81" i="44"/>
  <c r="P46" i="44"/>
  <c r="U46" i="44" s="1"/>
  <c r="O46" i="44"/>
  <c r="T46" i="44" s="1"/>
  <c r="S46" i="44"/>
  <c r="P53" i="44"/>
  <c r="U53" i="44" s="1"/>
  <c r="O53" i="44"/>
  <c r="T53" i="44" s="1"/>
  <c r="S53" i="44"/>
  <c r="S21" i="44"/>
  <c r="P21" i="44"/>
  <c r="U21" i="44" s="1"/>
  <c r="O21" i="44"/>
  <c r="T21" i="44" s="1"/>
  <c r="P62" i="44"/>
  <c r="U62" i="44" s="1"/>
  <c r="O62" i="44"/>
  <c r="T62" i="44" s="1"/>
  <c r="S62" i="44"/>
  <c r="Q79" i="44"/>
  <c r="V79" i="44" s="1"/>
  <c r="R79" i="44" s="1"/>
  <c r="R55" i="43"/>
  <c r="T20" i="44"/>
  <c r="Q20" i="44"/>
  <c r="V20" i="44" s="1"/>
  <c r="T31" i="44"/>
  <c r="Q31" i="44"/>
  <c r="V31" i="44" s="1"/>
  <c r="T56" i="44"/>
  <c r="T76" i="44"/>
  <c r="Q29" i="44"/>
  <c r="V29" i="44" s="1"/>
  <c r="R29" i="44" s="1"/>
  <c r="O26" i="44"/>
  <c r="P26" i="44"/>
  <c r="U26" i="44" s="1"/>
  <c r="S26" i="44"/>
  <c r="P66" i="44"/>
  <c r="U66" i="44" s="1"/>
  <c r="O66" i="44"/>
  <c r="S66" i="44"/>
  <c r="P41" i="44"/>
  <c r="U41" i="44" s="1"/>
  <c r="O41" i="44"/>
  <c r="S41" i="44"/>
  <c r="T23" i="44"/>
  <c r="R67" i="43"/>
  <c r="R57" i="43"/>
  <c r="R51" i="43"/>
  <c r="R32" i="43"/>
  <c r="R69" i="43"/>
  <c r="R72" i="43"/>
  <c r="R64" i="43"/>
  <c r="R50" i="43"/>
  <c r="R20" i="43"/>
  <c r="R38" i="43"/>
  <c r="V31" i="43"/>
  <c r="R23" i="43"/>
  <c r="V78" i="43"/>
  <c r="R78" i="43" s="1"/>
  <c r="R33" i="43"/>
  <c r="Q17" i="43"/>
  <c r="V17" i="43" s="1"/>
  <c r="R44" i="43"/>
  <c r="V24" i="43"/>
  <c r="R24" i="43" s="1"/>
  <c r="V63" i="43"/>
  <c r="R63" i="43" s="1"/>
  <c r="R68" i="43"/>
  <c r="R15" i="43"/>
  <c r="R34" i="43"/>
  <c r="R73" i="43"/>
  <c r="V28" i="43"/>
  <c r="R28" i="43" s="1"/>
  <c r="R60" i="43"/>
  <c r="R77" i="43"/>
  <c r="Q59" i="43"/>
  <c r="V59" i="43" s="1"/>
  <c r="Q71" i="43"/>
  <c r="V71" i="43" s="1"/>
  <c r="Q41" i="43"/>
  <c r="V41" i="43" s="1"/>
  <c r="R41" i="43" s="1"/>
  <c r="Q9" i="43"/>
  <c r="V9" i="43" s="1"/>
  <c r="R9" i="43" s="1"/>
  <c r="R74" i="43"/>
  <c r="R16" i="43"/>
  <c r="Q27" i="43"/>
  <c r="V27" i="43" s="1"/>
  <c r="Q49" i="43"/>
  <c r="V49" i="43" s="1"/>
  <c r="R56" i="43"/>
  <c r="R61" i="43"/>
  <c r="R11" i="43"/>
  <c r="R12" i="43"/>
  <c r="Q43" i="43"/>
  <c r="V43" i="43" s="1"/>
  <c r="R43" i="43" s="1"/>
  <c r="Q30" i="43"/>
  <c r="V30" i="43" s="1"/>
  <c r="R30" i="43" s="1"/>
  <c r="Q54" i="43"/>
  <c r="V54" i="43" s="1"/>
  <c r="T59" i="43"/>
  <c r="Q37" i="43"/>
  <c r="V37" i="43" s="1"/>
  <c r="T37" i="43"/>
  <c r="Q48" i="43"/>
  <c r="V48" i="43" s="1"/>
  <c r="R48" i="43" s="1"/>
  <c r="Q62" i="43"/>
  <c r="V62" i="43" s="1"/>
  <c r="Q35" i="43"/>
  <c r="V35" i="43" s="1"/>
  <c r="R35" i="43" s="1"/>
  <c r="Q36" i="43"/>
  <c r="V36" i="43" s="1"/>
  <c r="R36" i="43" s="1"/>
  <c r="Q19" i="43"/>
  <c r="V19" i="43" s="1"/>
  <c r="T19" i="43"/>
  <c r="T13" i="43"/>
  <c r="Q13" i="43"/>
  <c r="V13" i="43" s="1"/>
  <c r="O10" i="43"/>
  <c r="T10" i="43" s="1"/>
  <c r="P10" i="43"/>
  <c r="U10" i="43" s="1"/>
  <c r="S10" i="43"/>
  <c r="O42" i="43"/>
  <c r="P42" i="43"/>
  <c r="U42" i="43" s="1"/>
  <c r="S42" i="43"/>
  <c r="P47" i="43"/>
  <c r="U47" i="43" s="1"/>
  <c r="O47" i="43"/>
  <c r="S47" i="43"/>
  <c r="P21" i="43"/>
  <c r="U21" i="43" s="1"/>
  <c r="O21" i="43"/>
  <c r="T21" i="43" s="1"/>
  <c r="S21" i="43"/>
  <c r="Q29" i="43"/>
  <c r="V29" i="43" s="1"/>
  <c r="R29" i="43" s="1"/>
  <c r="L81" i="43"/>
  <c r="N81" i="43"/>
  <c r="T54" i="43"/>
  <c r="T17" i="43"/>
  <c r="Q66" i="43"/>
  <c r="V66" i="43" s="1"/>
  <c r="T66" i="43"/>
  <c r="U49" i="43"/>
  <c r="O22" i="43"/>
  <c r="P22" i="43"/>
  <c r="U22" i="43" s="1"/>
  <c r="S22" i="43"/>
  <c r="O26" i="43"/>
  <c r="P26" i="43"/>
  <c r="U26" i="43" s="1"/>
  <c r="S26" i="43"/>
  <c r="T27" i="43"/>
  <c r="O53" i="43"/>
  <c r="S53" i="43"/>
  <c r="P53" i="43"/>
  <c r="U53" i="43" s="1"/>
  <c r="P46" i="43"/>
  <c r="U46" i="43" s="1"/>
  <c r="O46" i="43"/>
  <c r="S46" i="43"/>
  <c r="T71" i="43"/>
  <c r="Q79" i="43"/>
  <c r="V79" i="43" s="1"/>
  <c r="R79" i="43" s="1"/>
  <c r="O18" i="43"/>
  <c r="T18" i="43" s="1"/>
  <c r="P18" i="43"/>
  <c r="U18" i="43" s="1"/>
  <c r="S18" i="43"/>
  <c r="P58" i="43"/>
  <c r="U58" i="43" s="1"/>
  <c r="O58" i="43"/>
  <c r="T58" i="43" s="1"/>
  <c r="S58" i="43"/>
  <c r="Q70" i="43"/>
  <c r="V70" i="43" s="1"/>
  <c r="R70" i="43" s="1"/>
  <c r="O14" i="43"/>
  <c r="T14" i="43" s="1"/>
  <c r="P14" i="43"/>
  <c r="U14" i="43" s="1"/>
  <c r="S14" i="43"/>
  <c r="T62" i="43"/>
  <c r="P45" i="43"/>
  <c r="U45" i="43" s="1"/>
  <c r="O45" i="43"/>
  <c r="S45" i="43"/>
  <c r="Q7" i="43"/>
  <c r="U7" i="43"/>
  <c r="Q8" i="43"/>
  <c r="V8" i="43" s="1"/>
  <c r="R8" i="43" s="1"/>
  <c r="R31" i="43" l="1"/>
  <c r="R32" i="44"/>
  <c r="R35" i="44"/>
  <c r="R22" i="44"/>
  <c r="R50" i="44"/>
  <c r="R12" i="44"/>
  <c r="R19" i="44"/>
  <c r="R18" i="44"/>
  <c r="R27" i="44"/>
  <c r="R44" i="44"/>
  <c r="R74" i="44"/>
  <c r="R14" i="44"/>
  <c r="R55" i="44"/>
  <c r="R17" i="43"/>
  <c r="R36" i="44"/>
  <c r="R43" i="44"/>
  <c r="R8" i="44"/>
  <c r="R20" i="44"/>
  <c r="R16" i="44"/>
  <c r="Q53" i="44"/>
  <c r="V53" i="44" s="1"/>
  <c r="R53" i="44" s="1"/>
  <c r="R23" i="44"/>
  <c r="Q62" i="44"/>
  <c r="V62" i="44" s="1"/>
  <c r="R62" i="44" s="1"/>
  <c r="U81" i="44"/>
  <c r="R76" i="44"/>
  <c r="Q42" i="44"/>
  <c r="V42" i="44" s="1"/>
  <c r="R42" i="44" s="1"/>
  <c r="R75" i="44"/>
  <c r="Q58" i="44"/>
  <c r="V58" i="44" s="1"/>
  <c r="R58" i="44" s="1"/>
  <c r="R15" i="44"/>
  <c r="R56" i="44"/>
  <c r="Q13" i="44"/>
  <c r="V13" i="44" s="1"/>
  <c r="R13" i="44" s="1"/>
  <c r="T66" i="44"/>
  <c r="Q66" i="44"/>
  <c r="V66" i="44" s="1"/>
  <c r="T26" i="44"/>
  <c r="Q26" i="44"/>
  <c r="V26" i="44" s="1"/>
  <c r="P81" i="44"/>
  <c r="Q46" i="44"/>
  <c r="V46" i="44" s="1"/>
  <c r="R46" i="44" s="1"/>
  <c r="R31" i="44"/>
  <c r="Q65" i="44"/>
  <c r="V65" i="44" s="1"/>
  <c r="R65" i="44" s="1"/>
  <c r="O81" i="44"/>
  <c r="T45" i="44"/>
  <c r="Q45" i="44"/>
  <c r="V45" i="44" s="1"/>
  <c r="S81" i="44"/>
  <c r="R37" i="44"/>
  <c r="Q48" i="44"/>
  <c r="V48" i="44" s="1"/>
  <c r="R48" i="44" s="1"/>
  <c r="T41" i="44"/>
  <c r="Q41" i="44"/>
  <c r="V41" i="44" s="1"/>
  <c r="Q67" i="44"/>
  <c r="V67" i="44" s="1"/>
  <c r="R67" i="44" s="1"/>
  <c r="Q17" i="44"/>
  <c r="V17" i="44" s="1"/>
  <c r="R17" i="44" s="1"/>
  <c r="Q21" i="44"/>
  <c r="V21" i="44" s="1"/>
  <c r="R21" i="44" s="1"/>
  <c r="Q30" i="44"/>
  <c r="V30" i="44" s="1"/>
  <c r="R30" i="44" s="1"/>
  <c r="V7" i="44"/>
  <c r="Q21" i="43"/>
  <c r="V21" i="43" s="1"/>
  <c r="R21" i="43" s="1"/>
  <c r="R59" i="43"/>
  <c r="R71" i="43"/>
  <c r="R49" i="43"/>
  <c r="Q10" i="43"/>
  <c r="V10" i="43" s="1"/>
  <c r="R10" i="43" s="1"/>
  <c r="R54" i="43"/>
  <c r="Q58" i="43"/>
  <c r="V58" i="43" s="1"/>
  <c r="R58" i="43" s="1"/>
  <c r="R37" i="43"/>
  <c r="R62" i="43"/>
  <c r="R19" i="43"/>
  <c r="R66" i="43"/>
  <c r="R13" i="43"/>
  <c r="U81" i="43"/>
  <c r="T45" i="43"/>
  <c r="Q45" i="43"/>
  <c r="V45" i="43" s="1"/>
  <c r="P81" i="43"/>
  <c r="T26" i="43"/>
  <c r="Q26" i="43"/>
  <c r="V26" i="43" s="1"/>
  <c r="Q22" i="43"/>
  <c r="V22" i="43" s="1"/>
  <c r="T22" i="43"/>
  <c r="S81" i="43"/>
  <c r="T47" i="43"/>
  <c r="Q47" i="43"/>
  <c r="V47" i="43" s="1"/>
  <c r="T46" i="43"/>
  <c r="Q46" i="43"/>
  <c r="V46" i="43" s="1"/>
  <c r="T53" i="43"/>
  <c r="Q53" i="43"/>
  <c r="V53" i="43" s="1"/>
  <c r="Q18" i="43"/>
  <c r="V18" i="43" s="1"/>
  <c r="R18" i="43" s="1"/>
  <c r="R27" i="43"/>
  <c r="O81" i="43"/>
  <c r="V7" i="43"/>
  <c r="T42" i="43"/>
  <c r="Q42" i="43"/>
  <c r="V42" i="43" s="1"/>
  <c r="Q14" i="43"/>
  <c r="V14" i="43" s="1"/>
  <c r="R14" i="43" s="1"/>
  <c r="R26" i="44" l="1"/>
  <c r="R41" i="44"/>
  <c r="R45" i="44"/>
  <c r="T81" i="44"/>
  <c r="R66" i="44"/>
  <c r="V81" i="44"/>
  <c r="R7" i="44"/>
  <c r="Q81" i="44"/>
  <c r="R46" i="43"/>
  <c r="R26" i="43"/>
  <c r="R53" i="43"/>
  <c r="R47" i="43"/>
  <c r="T81" i="43"/>
  <c r="R22" i="43"/>
  <c r="R45" i="43"/>
  <c r="R42" i="43"/>
  <c r="Q81" i="43"/>
  <c r="V81" i="43"/>
  <c r="R7" i="43"/>
  <c r="R81" i="44" l="1"/>
  <c r="R81" i="43"/>
  <c r="H81" i="42" l="1"/>
  <c r="D81" i="42"/>
  <c r="C81" i="42"/>
  <c r="I80" i="42"/>
  <c r="K80" i="42" s="1"/>
  <c r="G80" i="42"/>
  <c r="I79" i="42"/>
  <c r="J79" i="42" s="1"/>
  <c r="I78" i="42"/>
  <c r="K78" i="42" s="1"/>
  <c r="I77" i="42"/>
  <c r="I76" i="42"/>
  <c r="J76" i="42" s="1"/>
  <c r="I75" i="42"/>
  <c r="I74" i="42"/>
  <c r="J74" i="42" s="1"/>
  <c r="I73" i="42"/>
  <c r="I72" i="42"/>
  <c r="J72" i="42" s="1"/>
  <c r="I71" i="42"/>
  <c r="I70" i="42"/>
  <c r="J70" i="42" s="1"/>
  <c r="I69" i="42"/>
  <c r="I68" i="42"/>
  <c r="J68" i="42" s="1"/>
  <c r="T68" i="42" s="1"/>
  <c r="I67" i="42"/>
  <c r="E67" i="42"/>
  <c r="M67" i="42" s="1"/>
  <c r="N67" i="42" s="1"/>
  <c r="I66" i="42"/>
  <c r="E66" i="42"/>
  <c r="M66" i="42" s="1"/>
  <c r="I65" i="42"/>
  <c r="E65" i="42"/>
  <c r="M65" i="42" s="1"/>
  <c r="N65" i="42" s="1"/>
  <c r="I64" i="42"/>
  <c r="I63" i="42"/>
  <c r="I62" i="42"/>
  <c r="J62" i="42" s="1"/>
  <c r="E62" i="42"/>
  <c r="M62" i="42" s="1"/>
  <c r="N62" i="42" s="1"/>
  <c r="I61" i="42"/>
  <c r="S61" i="42" s="1"/>
  <c r="I60" i="42"/>
  <c r="S60" i="42" s="1"/>
  <c r="I59" i="42"/>
  <c r="I58" i="42"/>
  <c r="K58" i="42" s="1"/>
  <c r="E58" i="42"/>
  <c r="M58" i="42" s="1"/>
  <c r="N58" i="42" s="1"/>
  <c r="I57" i="42"/>
  <c r="J57" i="42" s="1"/>
  <c r="I56" i="42"/>
  <c r="J56" i="42" s="1"/>
  <c r="T56" i="42" s="1"/>
  <c r="I55" i="42"/>
  <c r="S55" i="42" s="1"/>
  <c r="I54" i="42"/>
  <c r="J54" i="42" s="1"/>
  <c r="I53" i="42"/>
  <c r="E53" i="42"/>
  <c r="I52" i="42"/>
  <c r="J52" i="42" s="1"/>
  <c r="E52" i="42"/>
  <c r="F52" i="42" s="1"/>
  <c r="I51" i="42"/>
  <c r="G51" i="42"/>
  <c r="E51" i="42"/>
  <c r="F51" i="42" s="1"/>
  <c r="I50" i="42"/>
  <c r="J50" i="42" s="1"/>
  <c r="G50" i="42"/>
  <c r="E50" i="42"/>
  <c r="M50" i="42" s="1"/>
  <c r="I49" i="42"/>
  <c r="J49" i="42" s="1"/>
  <c r="E49" i="42"/>
  <c r="I48" i="42"/>
  <c r="J48" i="42" s="1"/>
  <c r="G48" i="42"/>
  <c r="E48" i="42"/>
  <c r="M48" i="42" s="1"/>
  <c r="I47" i="42"/>
  <c r="E47" i="42"/>
  <c r="M47" i="42" s="1"/>
  <c r="N47" i="42" s="1"/>
  <c r="O47" i="42" s="1"/>
  <c r="I46" i="42"/>
  <c r="E46" i="42"/>
  <c r="M46" i="42" s="1"/>
  <c r="I45" i="42"/>
  <c r="G45" i="42"/>
  <c r="E45" i="42"/>
  <c r="F45" i="42" s="1"/>
  <c r="I44" i="42"/>
  <c r="J44" i="42" s="1"/>
  <c r="G44" i="42"/>
  <c r="E44" i="42"/>
  <c r="F44" i="42" s="1"/>
  <c r="I43" i="42"/>
  <c r="J43" i="42" s="1"/>
  <c r="G43" i="42"/>
  <c r="E43" i="42"/>
  <c r="M43" i="42" s="1"/>
  <c r="N43" i="42" s="1"/>
  <c r="I42" i="42"/>
  <c r="J42" i="42" s="1"/>
  <c r="G42" i="42"/>
  <c r="E42" i="42"/>
  <c r="M42" i="42" s="1"/>
  <c r="I41" i="42"/>
  <c r="E41" i="42"/>
  <c r="F41" i="42" s="1"/>
  <c r="N40" i="42"/>
  <c r="O40" i="42" s="1"/>
  <c r="I40" i="42"/>
  <c r="E40" i="42"/>
  <c r="F40" i="42" s="1"/>
  <c r="I39" i="42"/>
  <c r="J39" i="42" s="1"/>
  <c r="E39" i="42"/>
  <c r="I38" i="42"/>
  <c r="J38" i="42" s="1"/>
  <c r="E38" i="42"/>
  <c r="M38" i="42" s="1"/>
  <c r="I37" i="42"/>
  <c r="J37" i="42" s="1"/>
  <c r="E37" i="42"/>
  <c r="M37" i="42" s="1"/>
  <c r="I36" i="42"/>
  <c r="J36" i="42" s="1"/>
  <c r="E36" i="42"/>
  <c r="M36" i="42" s="1"/>
  <c r="I35" i="42"/>
  <c r="J35" i="42" s="1"/>
  <c r="E35" i="42"/>
  <c r="I34" i="42"/>
  <c r="J34" i="42" s="1"/>
  <c r="E34" i="42"/>
  <c r="M34" i="42" s="1"/>
  <c r="I33" i="42"/>
  <c r="J33" i="42" s="1"/>
  <c r="E33" i="42"/>
  <c r="M33" i="42" s="1"/>
  <c r="I32" i="42"/>
  <c r="J32" i="42" s="1"/>
  <c r="E32" i="42"/>
  <c r="M32" i="42" s="1"/>
  <c r="I31" i="42"/>
  <c r="J31" i="42" s="1"/>
  <c r="E31" i="42"/>
  <c r="I30" i="42"/>
  <c r="J30" i="42" s="1"/>
  <c r="G30" i="42"/>
  <c r="E30" i="42"/>
  <c r="M30" i="42" s="1"/>
  <c r="N30" i="42" s="1"/>
  <c r="I29" i="42"/>
  <c r="G29" i="42"/>
  <c r="E29" i="42"/>
  <c r="F29" i="42" s="1"/>
  <c r="I28" i="42"/>
  <c r="G28" i="42"/>
  <c r="E28" i="42"/>
  <c r="F28" i="42" s="1"/>
  <c r="I27" i="42"/>
  <c r="J27" i="42" s="1"/>
  <c r="G27" i="42"/>
  <c r="E27" i="42"/>
  <c r="M27" i="42" s="1"/>
  <c r="N27" i="42" s="1"/>
  <c r="P27" i="42" s="1"/>
  <c r="I26" i="42"/>
  <c r="J26" i="42" s="1"/>
  <c r="G26" i="42"/>
  <c r="E26" i="42"/>
  <c r="F26" i="42" s="1"/>
  <c r="I25" i="42"/>
  <c r="G25" i="42"/>
  <c r="E25" i="42"/>
  <c r="F25" i="42" s="1"/>
  <c r="I24" i="42"/>
  <c r="J24" i="42" s="1"/>
  <c r="G24" i="42"/>
  <c r="E24" i="42"/>
  <c r="F24" i="42" s="1"/>
  <c r="I23" i="42"/>
  <c r="J23" i="42" s="1"/>
  <c r="G23" i="42"/>
  <c r="E23" i="42"/>
  <c r="M23" i="42" s="1"/>
  <c r="N23" i="42" s="1"/>
  <c r="I22" i="42"/>
  <c r="J22" i="42" s="1"/>
  <c r="G22" i="42"/>
  <c r="E22" i="42"/>
  <c r="M22" i="42" s="1"/>
  <c r="N22" i="42" s="1"/>
  <c r="P22" i="42" s="1"/>
  <c r="I21" i="42"/>
  <c r="G21" i="42"/>
  <c r="E21" i="42"/>
  <c r="F21" i="42" s="1"/>
  <c r="I20" i="42"/>
  <c r="K20" i="42" s="1"/>
  <c r="G20" i="42"/>
  <c r="E20" i="42"/>
  <c r="I19" i="42"/>
  <c r="G19" i="42"/>
  <c r="E19" i="42"/>
  <c r="M19" i="42" s="1"/>
  <c r="N19" i="42" s="1"/>
  <c r="P19" i="42" s="1"/>
  <c r="I18" i="42"/>
  <c r="G18" i="42"/>
  <c r="E18" i="42"/>
  <c r="M18" i="42" s="1"/>
  <c r="N18" i="42" s="1"/>
  <c r="I17" i="42"/>
  <c r="J17" i="42" s="1"/>
  <c r="G17" i="42"/>
  <c r="E17" i="42"/>
  <c r="M17" i="42" s="1"/>
  <c r="N17" i="42" s="1"/>
  <c r="I16" i="42"/>
  <c r="G16" i="42"/>
  <c r="E16" i="42"/>
  <c r="F16" i="42" s="1"/>
  <c r="I15" i="42"/>
  <c r="G15" i="42"/>
  <c r="E15" i="42"/>
  <c r="F15" i="42" s="1"/>
  <c r="I14" i="42"/>
  <c r="K14" i="42" s="1"/>
  <c r="G14" i="42"/>
  <c r="E14" i="42"/>
  <c r="M14" i="42" s="1"/>
  <c r="I13" i="42"/>
  <c r="J13" i="42" s="1"/>
  <c r="G13" i="42"/>
  <c r="E13" i="42"/>
  <c r="M13" i="42" s="1"/>
  <c r="I12" i="42"/>
  <c r="G12" i="42"/>
  <c r="E12" i="42"/>
  <c r="F12" i="42" s="1"/>
  <c r="I11" i="42"/>
  <c r="G11" i="42"/>
  <c r="E11" i="42"/>
  <c r="F11" i="42" s="1"/>
  <c r="I10" i="42"/>
  <c r="K10" i="42" s="1"/>
  <c r="G10" i="42"/>
  <c r="E10" i="42"/>
  <c r="M10" i="42" s="1"/>
  <c r="I9" i="42"/>
  <c r="J9" i="42" s="1"/>
  <c r="G9" i="42"/>
  <c r="E9" i="42"/>
  <c r="M9" i="42" s="1"/>
  <c r="I8" i="42"/>
  <c r="G8" i="42"/>
  <c r="E8" i="42"/>
  <c r="F8" i="42" s="1"/>
  <c r="I7" i="42"/>
  <c r="J7" i="42" s="1"/>
  <c r="G7" i="42"/>
  <c r="E7" i="42"/>
  <c r="F7" i="42" s="1"/>
  <c r="E81" i="42" l="1"/>
  <c r="F81" i="42" s="1"/>
  <c r="P40" i="42"/>
  <c r="K56" i="42"/>
  <c r="U56" i="42" s="1"/>
  <c r="S40" i="42"/>
  <c r="K32" i="42"/>
  <c r="L32" i="42" s="1"/>
  <c r="K68" i="42"/>
  <c r="L68" i="42" s="1"/>
  <c r="V68" i="42" s="1"/>
  <c r="K27" i="42"/>
  <c r="U27" i="42" s="1"/>
  <c r="F42" i="42"/>
  <c r="F9" i="42"/>
  <c r="M12" i="42"/>
  <c r="N12" i="42" s="1"/>
  <c r="O12" i="42" s="1"/>
  <c r="K23" i="42"/>
  <c r="L23" i="42" s="1"/>
  <c r="M29" i="42"/>
  <c r="N29" i="42" s="1"/>
  <c r="S29" i="42" s="1"/>
  <c r="M52" i="42"/>
  <c r="N52" i="42" s="1"/>
  <c r="S56" i="42"/>
  <c r="F67" i="42"/>
  <c r="K76" i="42"/>
  <c r="L76" i="42" s="1"/>
  <c r="V76" i="42" s="1"/>
  <c r="F18" i="42"/>
  <c r="M8" i="42"/>
  <c r="N8" i="42" s="1"/>
  <c r="O8" i="42" s="1"/>
  <c r="F22" i="42"/>
  <c r="F30" i="42"/>
  <c r="O18" i="42"/>
  <c r="P18" i="42"/>
  <c r="O30" i="42"/>
  <c r="T30" i="42" s="1"/>
  <c r="P30" i="42"/>
  <c r="M16" i="42"/>
  <c r="N16" i="42" s="1"/>
  <c r="S16" i="42" s="1"/>
  <c r="K9" i="42"/>
  <c r="L9" i="42" s="1"/>
  <c r="J10" i="42"/>
  <c r="L10" i="42" s="1"/>
  <c r="J20" i="42"/>
  <c r="L20" i="42" s="1"/>
  <c r="F23" i="42"/>
  <c r="M25" i="42"/>
  <c r="N25" i="42" s="1"/>
  <c r="O25" i="42" s="1"/>
  <c r="F27" i="42"/>
  <c r="K31" i="42"/>
  <c r="L31" i="42" s="1"/>
  <c r="F34" i="42"/>
  <c r="Q40" i="42"/>
  <c r="M41" i="42"/>
  <c r="N41" i="42" s="1"/>
  <c r="S41" i="42" s="1"/>
  <c r="F46" i="42"/>
  <c r="F47" i="42"/>
  <c r="F48" i="42"/>
  <c r="M51" i="42"/>
  <c r="N51" i="42" s="1"/>
  <c r="S51" i="42" s="1"/>
  <c r="F53" i="42"/>
  <c r="M53" i="42"/>
  <c r="N53" i="42" s="1"/>
  <c r="O65" i="42"/>
  <c r="P65" i="42"/>
  <c r="F66" i="42"/>
  <c r="S68" i="42"/>
  <c r="O58" i="42"/>
  <c r="P58" i="42"/>
  <c r="O62" i="42"/>
  <c r="P62" i="42"/>
  <c r="N66" i="42"/>
  <c r="S66" i="42" s="1"/>
  <c r="G81" i="42"/>
  <c r="F13" i="42"/>
  <c r="F17" i="42"/>
  <c r="F19" i="42"/>
  <c r="M21" i="42"/>
  <c r="N21" i="42" s="1"/>
  <c r="O21" i="42" s="1"/>
  <c r="M26" i="42"/>
  <c r="N26" i="42" s="1"/>
  <c r="S26" i="42" s="1"/>
  <c r="K40" i="42"/>
  <c r="U40" i="42" s="1"/>
  <c r="M45" i="42"/>
  <c r="N45" i="42" s="1"/>
  <c r="K49" i="42"/>
  <c r="L49" i="42" s="1"/>
  <c r="J58" i="42"/>
  <c r="L58" i="42" s="1"/>
  <c r="K60" i="42"/>
  <c r="U60" i="42" s="1"/>
  <c r="K62" i="42"/>
  <c r="L62" i="42" s="1"/>
  <c r="F65" i="42"/>
  <c r="M15" i="42"/>
  <c r="N15" i="42" s="1"/>
  <c r="P15" i="42" s="1"/>
  <c r="K33" i="42"/>
  <c r="L33" i="42" s="1"/>
  <c r="K34" i="42"/>
  <c r="L34" i="42" s="1"/>
  <c r="F38" i="42"/>
  <c r="K39" i="42"/>
  <c r="L39" i="42" s="1"/>
  <c r="S57" i="42"/>
  <c r="O67" i="42"/>
  <c r="P67" i="42"/>
  <c r="K72" i="42"/>
  <c r="L72" i="42" s="1"/>
  <c r="J80" i="42"/>
  <c r="L80" i="42" s="1"/>
  <c r="K13" i="42"/>
  <c r="L13" i="42" s="1"/>
  <c r="J14" i="42"/>
  <c r="L14" i="42" s="1"/>
  <c r="J19" i="42"/>
  <c r="S22" i="42"/>
  <c r="S27" i="42"/>
  <c r="K30" i="42"/>
  <c r="L30" i="42" s="1"/>
  <c r="S30" i="42"/>
  <c r="K37" i="42"/>
  <c r="L37" i="42" s="1"/>
  <c r="K38" i="42"/>
  <c r="L38" i="42" s="1"/>
  <c r="K42" i="42"/>
  <c r="L42" i="42" s="1"/>
  <c r="K48" i="42"/>
  <c r="L48" i="42" s="1"/>
  <c r="J61" i="42"/>
  <c r="T61" i="42" s="1"/>
  <c r="K19" i="42"/>
  <c r="U19" i="42" s="1"/>
  <c r="K22" i="42"/>
  <c r="L22" i="42" s="1"/>
  <c r="K26" i="42"/>
  <c r="L26" i="42" s="1"/>
  <c r="K35" i="42"/>
  <c r="L35" i="42" s="1"/>
  <c r="K36" i="42"/>
  <c r="L36" i="42" s="1"/>
  <c r="K43" i="42"/>
  <c r="L43" i="42" s="1"/>
  <c r="K50" i="42"/>
  <c r="L50" i="42" s="1"/>
  <c r="K55" i="42"/>
  <c r="U55" i="42" s="1"/>
  <c r="K61" i="42"/>
  <c r="U61" i="42" s="1"/>
  <c r="K70" i="42"/>
  <c r="L70" i="42" s="1"/>
  <c r="K74" i="42"/>
  <c r="U74" i="42" s="1"/>
  <c r="J78" i="42"/>
  <c r="J15" i="42"/>
  <c r="K15" i="42"/>
  <c r="F10" i="42"/>
  <c r="K11" i="42"/>
  <c r="P43" i="42"/>
  <c r="S43" i="42"/>
  <c r="O43" i="42"/>
  <c r="T43" i="42" s="1"/>
  <c r="S76" i="42"/>
  <c r="N9" i="42"/>
  <c r="N10" i="42"/>
  <c r="J11" i="42"/>
  <c r="N13" i="42"/>
  <c r="N14" i="42"/>
  <c r="O17" i="42"/>
  <c r="T17" i="42" s="1"/>
  <c r="P17" i="42"/>
  <c r="M20" i="42"/>
  <c r="F20" i="42"/>
  <c r="K28" i="42"/>
  <c r="J28" i="42"/>
  <c r="M31" i="42"/>
  <c r="F31" i="42"/>
  <c r="M39" i="42"/>
  <c r="F39" i="42"/>
  <c r="N42" i="42"/>
  <c r="M49" i="42"/>
  <c r="F49" i="42"/>
  <c r="J18" i="42"/>
  <c r="S18" i="42"/>
  <c r="K18" i="42"/>
  <c r="P23" i="42"/>
  <c r="S23" i="42"/>
  <c r="O23" i="42"/>
  <c r="M35" i="42"/>
  <c r="F35" i="42"/>
  <c r="N46" i="42"/>
  <c r="S46" i="42" s="1"/>
  <c r="K53" i="42"/>
  <c r="J53" i="42"/>
  <c r="I81" i="42"/>
  <c r="K7" i="42"/>
  <c r="F14" i="42"/>
  <c r="M7" i="42"/>
  <c r="K8" i="42"/>
  <c r="J8" i="42"/>
  <c r="M11" i="42"/>
  <c r="K12" i="42"/>
  <c r="J12" i="42"/>
  <c r="S21" i="42"/>
  <c r="K21" i="42"/>
  <c r="J21" i="42"/>
  <c r="S72" i="42"/>
  <c r="U72" i="42"/>
  <c r="S19" i="42"/>
  <c r="M24" i="42"/>
  <c r="K41" i="42"/>
  <c r="J41" i="42"/>
  <c r="K45" i="42"/>
  <c r="J45" i="42"/>
  <c r="S71" i="42"/>
  <c r="K71" i="42"/>
  <c r="J71" i="42"/>
  <c r="S75" i="42"/>
  <c r="K75" i="42"/>
  <c r="J75" i="42"/>
  <c r="J16" i="42"/>
  <c r="S17" i="42"/>
  <c r="K17" i="42"/>
  <c r="O19" i="42"/>
  <c r="T19" i="42" s="1"/>
  <c r="O22" i="42"/>
  <c r="T22" i="42" s="1"/>
  <c r="O27" i="42"/>
  <c r="T27" i="42" s="1"/>
  <c r="M28" i="42"/>
  <c r="K29" i="42"/>
  <c r="J29" i="42"/>
  <c r="F32" i="42"/>
  <c r="N33" i="42"/>
  <c r="F36" i="42"/>
  <c r="N37" i="42"/>
  <c r="K46" i="42"/>
  <c r="J46" i="42"/>
  <c r="P47" i="42"/>
  <c r="Q47" i="42" s="1"/>
  <c r="N48" i="42"/>
  <c r="F50" i="42"/>
  <c r="K51" i="42"/>
  <c r="K63" i="42"/>
  <c r="S63" i="42"/>
  <c r="S65" i="42"/>
  <c r="K65" i="42"/>
  <c r="J65" i="42"/>
  <c r="S70" i="42"/>
  <c r="T72" i="42"/>
  <c r="S74" i="42"/>
  <c r="T76" i="42"/>
  <c r="K25" i="42"/>
  <c r="J25" i="42"/>
  <c r="N32" i="42"/>
  <c r="N36" i="42"/>
  <c r="M44" i="42"/>
  <c r="K66" i="42"/>
  <c r="J66" i="42"/>
  <c r="K16" i="42"/>
  <c r="K24" i="42"/>
  <c r="L24" i="42" s="1"/>
  <c r="F33" i="42"/>
  <c r="N34" i="42"/>
  <c r="F37" i="42"/>
  <c r="N38" i="42"/>
  <c r="F43" i="42"/>
  <c r="K44" i="42"/>
  <c r="S47" i="42"/>
  <c r="K47" i="42"/>
  <c r="J47" i="42"/>
  <c r="N50" i="42"/>
  <c r="J51" i="42"/>
  <c r="K52" i="42"/>
  <c r="T57" i="42"/>
  <c r="J63" i="42"/>
  <c r="S69" i="42"/>
  <c r="K69" i="42"/>
  <c r="J69" i="42"/>
  <c r="T70" i="42"/>
  <c r="S73" i="42"/>
  <c r="K73" i="42"/>
  <c r="U73" i="42" s="1"/>
  <c r="J73" i="42"/>
  <c r="T73" i="42" s="1"/>
  <c r="T74" i="42"/>
  <c r="S77" i="42"/>
  <c r="K77" i="42"/>
  <c r="U77" i="42" s="1"/>
  <c r="J77" i="42"/>
  <c r="F58" i="42"/>
  <c r="S67" i="42"/>
  <c r="K67" i="42"/>
  <c r="J67" i="42"/>
  <c r="J40" i="42"/>
  <c r="S54" i="42"/>
  <c r="K54" i="42"/>
  <c r="K57" i="42"/>
  <c r="U57" i="42" s="1"/>
  <c r="K59" i="42"/>
  <c r="S59" i="42"/>
  <c r="J59" i="42"/>
  <c r="F62" i="42"/>
  <c r="S64" i="42"/>
  <c r="K64" i="42"/>
  <c r="J64" i="42"/>
  <c r="S79" i="42"/>
  <c r="K79" i="42"/>
  <c r="L79" i="42" s="1"/>
  <c r="J55" i="42"/>
  <c r="J60" i="42"/>
  <c r="U68" i="42" l="1"/>
  <c r="R68" i="42" s="1"/>
  <c r="P21" i="42"/>
  <c r="Q21" i="42" s="1"/>
  <c r="T25" i="42"/>
  <c r="T21" i="42"/>
  <c r="L56" i="42"/>
  <c r="V56" i="42" s="1"/>
  <c r="R56" i="42" s="1"/>
  <c r="Q22" i="42"/>
  <c r="V22" i="42" s="1"/>
  <c r="U23" i="42"/>
  <c r="L46" i="42"/>
  <c r="L53" i="42"/>
  <c r="L27" i="42"/>
  <c r="L67" i="42"/>
  <c r="Q27" i="42"/>
  <c r="U70" i="42"/>
  <c r="Q62" i="42"/>
  <c r="V62" i="42" s="1"/>
  <c r="P25" i="42"/>
  <c r="Q25" i="42" s="1"/>
  <c r="Q18" i="42"/>
  <c r="L69" i="42"/>
  <c r="V69" i="42" s="1"/>
  <c r="S25" i="42"/>
  <c r="S12" i="42"/>
  <c r="P12" i="42"/>
  <c r="Q12" i="42" s="1"/>
  <c r="P8" i="42"/>
  <c r="Q8" i="42" s="1"/>
  <c r="T65" i="42"/>
  <c r="L41" i="42"/>
  <c r="S8" i="42"/>
  <c r="U18" i="42"/>
  <c r="Q65" i="42"/>
  <c r="L61" i="42"/>
  <c r="V61" i="42" s="1"/>
  <c r="R61" i="42" s="1"/>
  <c r="L75" i="42"/>
  <c r="V75" i="42" s="1"/>
  <c r="L19" i="42"/>
  <c r="Q30" i="42"/>
  <c r="V30" i="42" s="1"/>
  <c r="U43" i="42"/>
  <c r="U22" i="42"/>
  <c r="T18" i="42"/>
  <c r="L11" i="42"/>
  <c r="S15" i="42"/>
  <c r="P66" i="42"/>
  <c r="U66" i="42" s="1"/>
  <c r="O66" i="42"/>
  <c r="Q58" i="42"/>
  <c r="O45" i="42"/>
  <c r="T45" i="42" s="1"/>
  <c r="P45" i="42"/>
  <c r="U45" i="42" s="1"/>
  <c r="L63" i="42"/>
  <c r="V63" i="42" s="1"/>
  <c r="L29" i="42"/>
  <c r="L71" i="42"/>
  <c r="V71" i="42" s="1"/>
  <c r="S45" i="42"/>
  <c r="Q23" i="42"/>
  <c r="V23" i="42" s="1"/>
  <c r="O15" i="42"/>
  <c r="Q15" i="42" s="1"/>
  <c r="Q67" i="42"/>
  <c r="O26" i="42"/>
  <c r="P26" i="42"/>
  <c r="U26" i="42" s="1"/>
  <c r="O53" i="42"/>
  <c r="T53" i="42" s="1"/>
  <c r="P53" i="42"/>
  <c r="U53" i="42" s="1"/>
  <c r="O41" i="42"/>
  <c r="T41" i="42" s="1"/>
  <c r="P41" i="42"/>
  <c r="U30" i="42"/>
  <c r="L74" i="42"/>
  <c r="V74" i="42" s="1"/>
  <c r="R74" i="42" s="1"/>
  <c r="U65" i="42"/>
  <c r="T23" i="42"/>
  <c r="Q19" i="42"/>
  <c r="U76" i="42"/>
  <c r="R76" i="42" s="1"/>
  <c r="V72" i="42"/>
  <c r="R72" i="42" s="1"/>
  <c r="L73" i="42"/>
  <c r="V73" i="42" s="1"/>
  <c r="R73" i="42" s="1"/>
  <c r="Q43" i="42"/>
  <c r="V43" i="42" s="1"/>
  <c r="U78" i="42"/>
  <c r="S78" i="42"/>
  <c r="L18" i="42"/>
  <c r="L78" i="42"/>
  <c r="T78" i="42"/>
  <c r="L60" i="42"/>
  <c r="V60" i="42" s="1"/>
  <c r="T60" i="42"/>
  <c r="S62" i="42"/>
  <c r="U62" i="42"/>
  <c r="T62" i="42"/>
  <c r="P52" i="42"/>
  <c r="U52" i="42" s="1"/>
  <c r="O52" i="42"/>
  <c r="T52" i="42" s="1"/>
  <c r="O29" i="42"/>
  <c r="T29" i="42" s="1"/>
  <c r="P29" i="42"/>
  <c r="U29" i="42" s="1"/>
  <c r="K81" i="42"/>
  <c r="N35" i="42"/>
  <c r="P13" i="42"/>
  <c r="U13" i="42" s="1"/>
  <c r="O13" i="42"/>
  <c r="T13" i="42" s="1"/>
  <c r="S13" i="42"/>
  <c r="V79" i="42"/>
  <c r="T79" i="42"/>
  <c r="L55" i="42"/>
  <c r="V55" i="42" s="1"/>
  <c r="T55" i="42"/>
  <c r="T69" i="42"/>
  <c r="P36" i="42"/>
  <c r="U36" i="42" s="1"/>
  <c r="O36" i="42"/>
  <c r="S36" i="42"/>
  <c r="L45" i="42"/>
  <c r="P42" i="42"/>
  <c r="U42" i="42" s="1"/>
  <c r="O42" i="42"/>
  <c r="S42" i="42"/>
  <c r="N20" i="42"/>
  <c r="P14" i="42"/>
  <c r="U14" i="42" s="1"/>
  <c r="S14" i="42"/>
  <c r="O14" i="42"/>
  <c r="T14" i="42" s="1"/>
  <c r="L15" i="42"/>
  <c r="L57" i="42"/>
  <c r="U67" i="42"/>
  <c r="L77" i="42"/>
  <c r="V77" i="42" s="1"/>
  <c r="U69" i="42"/>
  <c r="L65" i="42"/>
  <c r="S52" i="42"/>
  <c r="U47" i="42"/>
  <c r="S38" i="42"/>
  <c r="P38" i="42"/>
  <c r="U38" i="42" s="1"/>
  <c r="O38" i="42"/>
  <c r="L66" i="42"/>
  <c r="N44" i="42"/>
  <c r="U17" i="42"/>
  <c r="L17" i="42"/>
  <c r="T75" i="42"/>
  <c r="T71" i="42"/>
  <c r="N24" i="42"/>
  <c r="M81" i="42"/>
  <c r="N7" i="42"/>
  <c r="L7" i="42"/>
  <c r="S53" i="42"/>
  <c r="O46" i="42"/>
  <c r="P46" i="42"/>
  <c r="U46" i="42" s="1"/>
  <c r="O9" i="42"/>
  <c r="S9" i="42"/>
  <c r="P9" i="42"/>
  <c r="U9" i="42" s="1"/>
  <c r="T54" i="42"/>
  <c r="L25" i="42"/>
  <c r="P51" i="42"/>
  <c r="U51" i="42" s="1"/>
  <c r="O51" i="42"/>
  <c r="U15" i="42"/>
  <c r="T40" i="42"/>
  <c r="L40" i="42"/>
  <c r="V40" i="42" s="1"/>
  <c r="P32" i="42"/>
  <c r="U32" i="42" s="1"/>
  <c r="O32" i="42"/>
  <c r="T32" i="42" s="1"/>
  <c r="S32" i="42"/>
  <c r="U63" i="42"/>
  <c r="S48" i="42"/>
  <c r="P48" i="42"/>
  <c r="U48" i="42" s="1"/>
  <c r="O48" i="42"/>
  <c r="T48" i="42" s="1"/>
  <c r="O16" i="42"/>
  <c r="T16" i="42" s="1"/>
  <c r="P16" i="42"/>
  <c r="U16" i="42" s="1"/>
  <c r="T12" i="42"/>
  <c r="L12" i="42"/>
  <c r="N49" i="42"/>
  <c r="V70" i="42"/>
  <c r="T59" i="42"/>
  <c r="L59" i="42"/>
  <c r="V59" i="42" s="1"/>
  <c r="U54" i="42"/>
  <c r="P50" i="42"/>
  <c r="U50" i="42" s="1"/>
  <c r="S50" i="42"/>
  <c r="O50" i="42"/>
  <c r="T50" i="42" s="1"/>
  <c r="T47" i="42"/>
  <c r="L47" i="42"/>
  <c r="V47" i="42" s="1"/>
  <c r="N28" i="42"/>
  <c r="L16" i="42"/>
  <c r="J81" i="42"/>
  <c r="L64" i="42"/>
  <c r="U59" i="42"/>
  <c r="L54" i="42"/>
  <c r="T77" i="42"/>
  <c r="T63" i="42"/>
  <c r="L52" i="42"/>
  <c r="L44" i="42"/>
  <c r="S34" i="42"/>
  <c r="P34" i="42"/>
  <c r="U34" i="42" s="1"/>
  <c r="O34" i="42"/>
  <c r="U64" i="42"/>
  <c r="L51" i="42"/>
  <c r="O37" i="42"/>
  <c r="S37" i="42"/>
  <c r="P37" i="42"/>
  <c r="U37" i="42" s="1"/>
  <c r="O33" i="42"/>
  <c r="S33" i="42"/>
  <c r="P33" i="42"/>
  <c r="U33" i="42" s="1"/>
  <c r="U75" i="42"/>
  <c r="U71" i="42"/>
  <c r="L21" i="42"/>
  <c r="N11" i="42"/>
  <c r="T8" i="42"/>
  <c r="L8" i="42"/>
  <c r="N39" i="42"/>
  <c r="N31" i="42"/>
  <c r="L28" i="42"/>
  <c r="Q17" i="42"/>
  <c r="P10" i="42"/>
  <c r="U10" i="42" s="1"/>
  <c r="O10" i="42"/>
  <c r="T10" i="42" s="1"/>
  <c r="S10" i="42"/>
  <c r="T67" i="42"/>
  <c r="R43" i="42" l="1"/>
  <c r="V27" i="42"/>
  <c r="R27" i="42" s="1"/>
  <c r="V21" i="42"/>
  <c r="U21" i="42"/>
  <c r="Q66" i="42"/>
  <c r="V66" i="42" s="1"/>
  <c r="V12" i="42"/>
  <c r="V25" i="42"/>
  <c r="U8" i="42"/>
  <c r="Q51" i="42"/>
  <c r="V51" i="42" s="1"/>
  <c r="R70" i="42"/>
  <c r="V18" i="42"/>
  <c r="R18" i="42" s="1"/>
  <c r="R77" i="42"/>
  <c r="V65" i="42"/>
  <c r="R65" i="42" s="1"/>
  <c r="V19" i="42"/>
  <c r="R19" i="42" s="1"/>
  <c r="V8" i="42"/>
  <c r="Q29" i="42"/>
  <c r="V29" i="42" s="1"/>
  <c r="R29" i="42" s="1"/>
  <c r="U25" i="42"/>
  <c r="U12" i="42"/>
  <c r="R22" i="42"/>
  <c r="T15" i="42"/>
  <c r="Q53" i="42"/>
  <c r="V53" i="42" s="1"/>
  <c r="R53" i="42" s="1"/>
  <c r="R75" i="42"/>
  <c r="Q41" i="42"/>
  <c r="V41" i="42" s="1"/>
  <c r="R59" i="42"/>
  <c r="Q16" i="42"/>
  <c r="V16" i="42" s="1"/>
  <c r="R16" i="42" s="1"/>
  <c r="Q45" i="42"/>
  <c r="V45" i="42" s="1"/>
  <c r="R45" i="42" s="1"/>
  <c r="R23" i="42"/>
  <c r="R47" i="42"/>
  <c r="V15" i="42"/>
  <c r="T26" i="42"/>
  <c r="Q26" i="42"/>
  <c r="V26" i="42" s="1"/>
  <c r="R30" i="42"/>
  <c r="T66" i="42"/>
  <c r="R40" i="42"/>
  <c r="U41" i="42"/>
  <c r="R69" i="42"/>
  <c r="R63" i="42"/>
  <c r="R71" i="42"/>
  <c r="V78" i="42"/>
  <c r="R78" i="42" s="1"/>
  <c r="T64" i="42"/>
  <c r="V17" i="42"/>
  <c r="R17" i="42" s="1"/>
  <c r="Q10" i="42"/>
  <c r="V10" i="42" s="1"/>
  <c r="R10" i="42" s="1"/>
  <c r="Q32" i="42"/>
  <c r="V32" i="42" s="1"/>
  <c r="R32" i="42" s="1"/>
  <c r="U79" i="42"/>
  <c r="R79" i="42" s="1"/>
  <c r="Q52" i="42"/>
  <c r="V52" i="42" s="1"/>
  <c r="R52" i="42" s="1"/>
  <c r="T36" i="42"/>
  <c r="Q36" i="42"/>
  <c r="V36" i="42" s="1"/>
  <c r="R62" i="42"/>
  <c r="Q33" i="42"/>
  <c r="V33" i="42" s="1"/>
  <c r="T33" i="42"/>
  <c r="U58" i="42"/>
  <c r="T58" i="42"/>
  <c r="S58" i="42"/>
  <c r="S35" i="42"/>
  <c r="P35" i="42"/>
  <c r="U35" i="42" s="1"/>
  <c r="O35" i="42"/>
  <c r="T51" i="42"/>
  <c r="V67" i="42"/>
  <c r="R67" i="42" s="1"/>
  <c r="Q13" i="42"/>
  <c r="V13" i="42" s="1"/>
  <c r="R13" i="42" s="1"/>
  <c r="S31" i="42"/>
  <c r="P31" i="42"/>
  <c r="U31" i="42" s="1"/>
  <c r="O31" i="42"/>
  <c r="Q48" i="42"/>
  <c r="V48" i="42" s="1"/>
  <c r="R48" i="42" s="1"/>
  <c r="Q34" i="42"/>
  <c r="V34" i="42" s="1"/>
  <c r="T34" i="42"/>
  <c r="S49" i="42"/>
  <c r="P49" i="42"/>
  <c r="U49" i="42" s="1"/>
  <c r="O49" i="42"/>
  <c r="V58" i="42"/>
  <c r="Q14" i="42"/>
  <c r="V14" i="42" s="1"/>
  <c r="R14" i="42" s="1"/>
  <c r="Q46" i="42"/>
  <c r="V46" i="42" s="1"/>
  <c r="N81" i="42"/>
  <c r="P7" i="42"/>
  <c r="O7" i="42"/>
  <c r="S7" i="42"/>
  <c r="P44" i="42"/>
  <c r="U44" i="42" s="1"/>
  <c r="O44" i="42"/>
  <c r="S44" i="42"/>
  <c r="V57" i="42"/>
  <c r="R57" i="42" s="1"/>
  <c r="P20" i="42"/>
  <c r="U20" i="42" s="1"/>
  <c r="O20" i="42"/>
  <c r="S20" i="42"/>
  <c r="R55" i="42"/>
  <c r="Q50" i="42"/>
  <c r="V50" i="42" s="1"/>
  <c r="R50" i="42" s="1"/>
  <c r="S39" i="42"/>
  <c r="P39" i="42"/>
  <c r="U39" i="42" s="1"/>
  <c r="O39" i="42"/>
  <c r="T39" i="42" s="1"/>
  <c r="Q37" i="42"/>
  <c r="V37" i="42" s="1"/>
  <c r="T37" i="42"/>
  <c r="T9" i="42"/>
  <c r="Q9" i="42"/>
  <c r="V9" i="42" s="1"/>
  <c r="L81" i="42"/>
  <c r="P24" i="42"/>
  <c r="U24" i="42" s="1"/>
  <c r="O24" i="42"/>
  <c r="T24" i="42" s="1"/>
  <c r="S24" i="42"/>
  <c r="T42" i="42"/>
  <c r="Q42" i="42"/>
  <c r="V42" i="42" s="1"/>
  <c r="P11" i="42"/>
  <c r="U11" i="42" s="1"/>
  <c r="O11" i="42"/>
  <c r="T11" i="42" s="1"/>
  <c r="S11" i="42"/>
  <c r="V54" i="42"/>
  <c r="R54" i="42" s="1"/>
  <c r="V64" i="42"/>
  <c r="P28" i="42"/>
  <c r="U28" i="42" s="1"/>
  <c r="O28" i="42"/>
  <c r="T28" i="42" s="1"/>
  <c r="S28" i="42"/>
  <c r="T46" i="42"/>
  <c r="T38" i="42"/>
  <c r="Q38" i="42"/>
  <c r="V38" i="42" s="1"/>
  <c r="R60" i="42"/>
  <c r="R12" i="42" l="1"/>
  <c r="R21" i="42"/>
  <c r="R25" i="42"/>
  <c r="R46" i="42"/>
  <c r="R8" i="42"/>
  <c r="R15" i="42"/>
  <c r="R41" i="42"/>
  <c r="R66" i="42"/>
  <c r="R36" i="42"/>
  <c r="R34" i="42"/>
  <c r="R37" i="42"/>
  <c r="R33" i="42"/>
  <c r="R38" i="42"/>
  <c r="R26" i="42"/>
  <c r="R64" i="42"/>
  <c r="Q39" i="42"/>
  <c r="V39" i="42" s="1"/>
  <c r="R39" i="42" s="1"/>
  <c r="R9" i="42"/>
  <c r="R42" i="42"/>
  <c r="T20" i="42"/>
  <c r="Q20" i="42"/>
  <c r="V20" i="42" s="1"/>
  <c r="P81" i="42"/>
  <c r="U7" i="42"/>
  <c r="U81" i="42" s="1"/>
  <c r="R51" i="42"/>
  <c r="Q24" i="42"/>
  <c r="V24" i="42" s="1"/>
  <c r="R24" i="42" s="1"/>
  <c r="S81" i="42"/>
  <c r="T49" i="42"/>
  <c r="Q49" i="42"/>
  <c r="V49" i="42" s="1"/>
  <c r="T35" i="42"/>
  <c r="Q35" i="42"/>
  <c r="V35" i="42" s="1"/>
  <c r="R58" i="42"/>
  <c r="T44" i="42"/>
  <c r="Q44" i="42"/>
  <c r="V44" i="42" s="1"/>
  <c r="T31" i="42"/>
  <c r="Q31" i="42"/>
  <c r="V31" i="42" s="1"/>
  <c r="O81" i="42"/>
  <c r="T7" i="42"/>
  <c r="Q7" i="42"/>
  <c r="Q28" i="42"/>
  <c r="V28" i="42" s="1"/>
  <c r="R28" i="42" s="1"/>
  <c r="Q11" i="42"/>
  <c r="V11" i="42" s="1"/>
  <c r="R11" i="42" s="1"/>
  <c r="R44" i="42" l="1"/>
  <c r="R20" i="42"/>
  <c r="T81" i="42"/>
  <c r="R49" i="42"/>
  <c r="R31" i="42"/>
  <c r="R35" i="42"/>
  <c r="Q81" i="42"/>
  <c r="V7" i="42"/>
  <c r="V81" i="42" s="1"/>
  <c r="R7" i="42" l="1"/>
  <c r="R81" i="42" s="1"/>
  <c r="S117" i="12"/>
  <c r="Q117" i="12"/>
  <c r="O117" i="12"/>
  <c r="M117" i="12"/>
  <c r="K117" i="12"/>
  <c r="I117" i="12"/>
  <c r="G117" i="12"/>
  <c r="E117" i="12"/>
  <c r="C117" i="12"/>
  <c r="U116" i="12"/>
  <c r="U115" i="12"/>
  <c r="V114" i="12"/>
  <c r="U114" i="12"/>
  <c r="U113" i="12"/>
  <c r="U112" i="12"/>
  <c r="U111" i="12"/>
  <c r="U110" i="12"/>
  <c r="V109" i="12"/>
  <c r="U109" i="12"/>
  <c r="U108" i="12"/>
  <c r="U107" i="12"/>
  <c r="U106" i="12"/>
  <c r="U105" i="12"/>
  <c r="V104" i="12"/>
  <c r="U104" i="12"/>
  <c r="U103" i="12"/>
  <c r="U102" i="12"/>
  <c r="U101" i="12"/>
  <c r="U100" i="12"/>
  <c r="U99" i="12"/>
  <c r="U98" i="12"/>
  <c r="U97" i="12"/>
  <c r="U96" i="12"/>
  <c r="V95" i="12"/>
  <c r="U95" i="12"/>
  <c r="U94" i="12"/>
  <c r="U93" i="12"/>
  <c r="U92" i="12"/>
  <c r="V91" i="12"/>
  <c r="U91" i="12"/>
  <c r="U90" i="12"/>
  <c r="U89" i="12"/>
  <c r="U88" i="12"/>
  <c r="U87" i="12"/>
  <c r="U86" i="12"/>
  <c r="U85" i="12"/>
  <c r="U84" i="12"/>
  <c r="U83" i="12"/>
  <c r="U82" i="12"/>
  <c r="U81" i="12"/>
  <c r="U80" i="12"/>
  <c r="U79" i="12"/>
  <c r="U78" i="12"/>
  <c r="V77" i="12"/>
  <c r="U77" i="12"/>
  <c r="U76" i="12"/>
  <c r="V75" i="12"/>
  <c r="U75" i="12"/>
  <c r="U74" i="12"/>
  <c r="U73" i="12"/>
  <c r="U72" i="12"/>
  <c r="U71" i="12"/>
  <c r="U70" i="12"/>
  <c r="V69" i="12"/>
  <c r="U69" i="12"/>
  <c r="U68" i="12"/>
  <c r="U67" i="12"/>
  <c r="U66" i="12"/>
  <c r="U65" i="12"/>
  <c r="U64" i="12"/>
  <c r="U63" i="12"/>
  <c r="V62" i="12"/>
  <c r="U62" i="12"/>
  <c r="U61" i="12"/>
  <c r="U60" i="12"/>
  <c r="U59" i="12"/>
  <c r="U58" i="12"/>
  <c r="U57" i="12"/>
  <c r="U56" i="12"/>
  <c r="V55" i="12"/>
  <c r="U55" i="12"/>
  <c r="U54" i="12"/>
  <c r="U53" i="12"/>
  <c r="U52" i="12"/>
  <c r="U51" i="12"/>
  <c r="U50" i="12"/>
  <c r="U49" i="12"/>
  <c r="U48" i="12"/>
  <c r="U47" i="12"/>
  <c r="V46" i="12"/>
  <c r="U46" i="12"/>
  <c r="U45" i="12"/>
  <c r="U44" i="12"/>
  <c r="V43" i="12"/>
  <c r="U43" i="12"/>
  <c r="U42" i="12"/>
  <c r="U41" i="12"/>
  <c r="U40" i="12"/>
  <c r="U39" i="12"/>
  <c r="U38" i="12"/>
  <c r="U37" i="12"/>
  <c r="U36" i="12"/>
  <c r="U35" i="12"/>
  <c r="U34" i="12"/>
  <c r="U33" i="12"/>
  <c r="U32" i="12"/>
  <c r="U31" i="12"/>
  <c r="U30" i="12"/>
  <c r="V29" i="12"/>
  <c r="U29" i="12"/>
  <c r="U28" i="12"/>
  <c r="U27" i="12"/>
  <c r="V26" i="12"/>
  <c r="U26" i="12"/>
  <c r="U25" i="12"/>
  <c r="V24" i="12"/>
  <c r="U24" i="12"/>
  <c r="U23" i="12"/>
  <c r="V22" i="12"/>
  <c r="U22" i="12"/>
  <c r="U21" i="12"/>
  <c r="U20" i="12"/>
  <c r="V19" i="12"/>
  <c r="U19" i="12"/>
  <c r="U18" i="12"/>
  <c r="U17" i="12"/>
  <c r="V16" i="12"/>
  <c r="U16" i="12"/>
  <c r="U15" i="12"/>
  <c r="U14" i="12"/>
  <c r="U13" i="12"/>
  <c r="V12" i="12"/>
  <c r="U12" i="12"/>
  <c r="U11" i="12"/>
  <c r="U10" i="12"/>
  <c r="U9" i="12"/>
  <c r="U8" i="12"/>
  <c r="D81" i="11"/>
  <c r="C81" i="11"/>
  <c r="E64" i="11"/>
  <c r="F64" i="11" s="1"/>
  <c r="E51" i="11"/>
  <c r="F51" i="11" s="1"/>
  <c r="E49" i="11"/>
  <c r="F49" i="11" s="1"/>
  <c r="E48" i="11"/>
  <c r="F48" i="11" s="1"/>
  <c r="E42" i="11"/>
  <c r="F42" i="11" s="1"/>
  <c r="E41" i="11"/>
  <c r="F41" i="11" s="1"/>
  <c r="E40" i="11"/>
  <c r="F40" i="11" s="1"/>
  <c r="E39" i="11"/>
  <c r="F39" i="11" s="1"/>
  <c r="E37" i="11"/>
  <c r="F37" i="11" s="1"/>
  <c r="E36" i="11"/>
  <c r="F36" i="11" s="1"/>
  <c r="E35" i="11"/>
  <c r="F35" i="11" s="1"/>
  <c r="E34" i="11"/>
  <c r="F34" i="11" s="1"/>
  <c r="E33" i="11"/>
  <c r="F33" i="11" s="1"/>
  <c r="E32" i="11"/>
  <c r="F32" i="11" s="1"/>
  <c r="E31" i="11"/>
  <c r="F31" i="11" s="1"/>
  <c r="E30" i="11"/>
  <c r="F30" i="11" s="1"/>
  <c r="E29" i="11"/>
  <c r="F29" i="11" s="1"/>
  <c r="E28" i="11"/>
  <c r="F28" i="11" s="1"/>
  <c r="E27" i="11"/>
  <c r="F27" i="11" s="1"/>
  <c r="E26" i="11"/>
  <c r="F26" i="11" s="1"/>
  <c r="E25" i="11"/>
  <c r="F25" i="11" s="1"/>
  <c r="E24" i="11"/>
  <c r="F24" i="11" s="1"/>
  <c r="E23" i="11"/>
  <c r="F23" i="11" s="1"/>
  <c r="E22" i="11"/>
  <c r="F22" i="11" s="1"/>
  <c r="E21" i="11"/>
  <c r="F21" i="11" s="1"/>
  <c r="E20" i="11"/>
  <c r="F20" i="11" s="1"/>
  <c r="E19" i="11"/>
  <c r="F19" i="11" s="1"/>
  <c r="E18" i="11"/>
  <c r="F18" i="11" s="1"/>
  <c r="E17" i="11"/>
  <c r="F17" i="11" s="1"/>
  <c r="E16" i="11"/>
  <c r="F16" i="11" s="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E9" i="11"/>
  <c r="F9" i="11" s="1"/>
  <c r="E8" i="11"/>
  <c r="F8" i="11" s="1"/>
  <c r="E7" i="11"/>
  <c r="F7" i="11" s="1"/>
  <c r="E81" i="11" l="1"/>
  <c r="F81" i="11" s="1"/>
  <c r="V9" i="12"/>
  <c r="V30" i="12"/>
  <c r="U117" i="12"/>
  <c r="V37" i="12"/>
  <c r="V42" i="12"/>
  <c r="V87" i="12"/>
  <c r="V89" i="12"/>
  <c r="V103" i="12"/>
  <c r="V61" i="12" l="1"/>
  <c r="V57" i="12"/>
  <c r="D117" i="12"/>
  <c r="V11" i="12"/>
  <c r="V100" i="12"/>
  <c r="V86" i="12"/>
  <c r="V111" i="12"/>
  <c r="V105" i="12"/>
  <c r="V97" i="12"/>
  <c r="V81" i="12"/>
  <c r="V76" i="12"/>
  <c r="V102" i="12"/>
  <c r="V58" i="12"/>
  <c r="V38" i="12"/>
  <c r="V33" i="12"/>
  <c r="L117" i="12"/>
  <c r="V15" i="12"/>
  <c r="V25" i="12"/>
  <c r="V110" i="12"/>
  <c r="V96" i="12"/>
  <c r="V90" i="12"/>
  <c r="V34" i="12"/>
  <c r="T117" i="12"/>
  <c r="V41" i="12"/>
  <c r="V21" i="12"/>
  <c r="F117" i="12"/>
  <c r="V10" i="12"/>
  <c r="V82" i="12"/>
  <c r="R117" i="12"/>
  <c r="N117" i="12"/>
  <c r="V107" i="12"/>
  <c r="V93" i="12"/>
  <c r="V94" i="12"/>
  <c r="V79" i="12"/>
  <c r="V101" i="12"/>
  <c r="V78" i="12"/>
  <c r="V72" i="12"/>
  <c r="V70" i="12"/>
  <c r="V112" i="12"/>
  <c r="V74" i="12"/>
  <c r="V39" i="12"/>
  <c r="V59" i="12"/>
  <c r="V31" i="12"/>
  <c r="V115" i="12"/>
  <c r="V83" i="12"/>
  <c r="V73" i="12"/>
  <c r="V67" i="12"/>
  <c r="V65" i="12"/>
  <c r="V63" i="12"/>
  <c r="V53" i="12"/>
  <c r="V51" i="12"/>
  <c r="V49" i="12"/>
  <c r="V47" i="12"/>
  <c r="V44" i="12"/>
  <c r="V88" i="12"/>
  <c r="V27" i="12"/>
  <c r="V98" i="12"/>
  <c r="V32" i="12"/>
  <c r="V18" i="12"/>
  <c r="V14" i="12"/>
  <c r="V56" i="12"/>
  <c r="J117" i="12"/>
  <c r="V71" i="12"/>
  <c r="V36" i="12"/>
  <c r="P117" i="12"/>
  <c r="V60" i="12"/>
  <c r="V35" i="12"/>
  <c r="V28" i="12"/>
  <c r="V116" i="12"/>
  <c r="V113" i="12"/>
  <c r="V99" i="12"/>
  <c r="V106" i="12"/>
  <c r="V92" i="12"/>
  <c r="V108" i="12"/>
  <c r="V85" i="12"/>
  <c r="V68" i="12"/>
  <c r="V66" i="12"/>
  <c r="V64" i="12"/>
  <c r="V54" i="12"/>
  <c r="V52" i="12"/>
  <c r="V50" i="12"/>
  <c r="V48" i="12"/>
  <c r="V45" i="12"/>
  <c r="V17" i="12"/>
  <c r="V13" i="12"/>
  <c r="V40" i="12"/>
  <c r="V20" i="12"/>
  <c r="H117" i="12"/>
  <c r="V84" i="12"/>
  <c r="V80" i="12"/>
  <c r="V23" i="12"/>
  <c r="V8" i="12"/>
  <c r="V117" i="12" l="1"/>
  <c r="H80" i="11" l="1"/>
  <c r="M80" i="11" s="1"/>
  <c r="H79" i="11"/>
  <c r="M79" i="11" s="1"/>
  <c r="H78" i="11"/>
  <c r="H77" i="11"/>
  <c r="M77" i="11" s="1"/>
  <c r="H76" i="11"/>
  <c r="M76" i="11" s="1"/>
  <c r="H75" i="11"/>
  <c r="H74" i="11"/>
  <c r="H73" i="11"/>
  <c r="M73" i="11" s="1"/>
  <c r="H72" i="11"/>
  <c r="M72" i="11" s="1"/>
  <c r="H71" i="11"/>
  <c r="H70" i="11"/>
  <c r="M70" i="11" s="1"/>
  <c r="H69" i="11"/>
  <c r="M69" i="11" s="1"/>
  <c r="H68" i="11"/>
  <c r="M68" i="11" s="1"/>
  <c r="H67" i="11"/>
  <c r="R67" i="11" s="1"/>
  <c r="H66" i="11"/>
  <c r="R66" i="11" s="1"/>
  <c r="H65" i="11"/>
  <c r="R65" i="11" s="1"/>
  <c r="H64" i="11"/>
  <c r="H63" i="11"/>
  <c r="R63" i="11" s="1"/>
  <c r="H62" i="11"/>
  <c r="R62" i="11" s="1"/>
  <c r="H61" i="11"/>
  <c r="R61" i="11" s="1"/>
  <c r="H60" i="11"/>
  <c r="R60" i="11" s="1"/>
  <c r="H59" i="11"/>
  <c r="R59" i="11" s="1"/>
  <c r="H58" i="11"/>
  <c r="R58" i="11" s="1"/>
  <c r="H57" i="11"/>
  <c r="R57" i="11" s="1"/>
  <c r="H56" i="11"/>
  <c r="R56" i="11" s="1"/>
  <c r="H55" i="11"/>
  <c r="R55" i="11" s="1"/>
  <c r="H54" i="11"/>
  <c r="R54" i="11" s="1"/>
  <c r="H53" i="11"/>
  <c r="R53" i="11" s="1"/>
  <c r="H52" i="11"/>
  <c r="M52" i="11" s="1"/>
  <c r="H51" i="11"/>
  <c r="H50" i="11"/>
  <c r="M50" i="11" s="1"/>
  <c r="R50" i="11" s="1"/>
  <c r="H49" i="11"/>
  <c r="M49" i="11" s="1"/>
  <c r="H48" i="11"/>
  <c r="M48" i="11" s="1"/>
  <c r="R48" i="11" s="1"/>
  <c r="H47" i="11"/>
  <c r="R47" i="11" s="1"/>
  <c r="H46" i="11"/>
  <c r="R46" i="11" s="1"/>
  <c r="H45" i="11"/>
  <c r="R45" i="11" s="1"/>
  <c r="H44" i="11"/>
  <c r="R44" i="11" s="1"/>
  <c r="H43" i="11"/>
  <c r="M43" i="11" s="1"/>
  <c r="H42" i="11"/>
  <c r="M42" i="11" s="1"/>
  <c r="H41" i="11"/>
  <c r="M41" i="11" s="1"/>
  <c r="H40" i="11"/>
  <c r="M40" i="11" s="1"/>
  <c r="H39" i="11"/>
  <c r="M39" i="11" s="1"/>
  <c r="H38" i="11"/>
  <c r="R38" i="11" s="1"/>
  <c r="H37" i="11"/>
  <c r="M37" i="11" s="1"/>
  <c r="R37" i="11" s="1"/>
  <c r="H36" i="11"/>
  <c r="M36" i="11" s="1"/>
  <c r="R36" i="11" s="1"/>
  <c r="H35" i="11"/>
  <c r="M35" i="11" s="1"/>
  <c r="H34" i="11"/>
  <c r="M34" i="11" s="1"/>
  <c r="H33" i="11"/>
  <c r="M33" i="11" s="1"/>
  <c r="H32" i="11"/>
  <c r="H31" i="11"/>
  <c r="M31" i="11" s="1"/>
  <c r="H30" i="11"/>
  <c r="M30" i="11" s="1"/>
  <c r="H29" i="11"/>
  <c r="M29" i="11" s="1"/>
  <c r="H28" i="11"/>
  <c r="H27" i="11"/>
  <c r="H26" i="11"/>
  <c r="M26" i="11" s="1"/>
  <c r="H25" i="11"/>
  <c r="M25" i="11" s="1"/>
  <c r="H24" i="11"/>
  <c r="H23" i="11"/>
  <c r="M23" i="11" s="1"/>
  <c r="H22" i="11"/>
  <c r="M22" i="11" s="1"/>
  <c r="H21" i="11"/>
  <c r="M21" i="11" s="1"/>
  <c r="H20" i="11"/>
  <c r="H19" i="11"/>
  <c r="H18" i="11"/>
  <c r="M18" i="11" s="1"/>
  <c r="H17" i="11"/>
  <c r="M17" i="11" s="1"/>
  <c r="H16" i="11"/>
  <c r="H15" i="11"/>
  <c r="M15" i="11" s="1"/>
  <c r="H14" i="11"/>
  <c r="M14" i="11" s="1"/>
  <c r="H13" i="11"/>
  <c r="M13" i="11" s="1"/>
  <c r="H12" i="11"/>
  <c r="H11" i="11"/>
  <c r="H10" i="11"/>
  <c r="M10" i="11" s="1"/>
  <c r="H9" i="11"/>
  <c r="M9" i="11" s="1"/>
  <c r="H8" i="11"/>
  <c r="H7" i="11"/>
  <c r="M7" i="11" s="1"/>
  <c r="R76" i="11" l="1"/>
  <c r="R31" i="11"/>
  <c r="M8" i="11"/>
  <c r="R8" i="11" s="1"/>
  <c r="M12" i="11"/>
  <c r="R12" i="11" s="1"/>
  <c r="M16" i="11"/>
  <c r="R16" i="11" s="1"/>
  <c r="M20" i="11"/>
  <c r="R20" i="11" s="1"/>
  <c r="M24" i="11"/>
  <c r="R24" i="11" s="1"/>
  <c r="M28" i="11"/>
  <c r="R28" i="11" s="1"/>
  <c r="M32" i="11"/>
  <c r="R32" i="11" s="1"/>
  <c r="M64" i="11"/>
  <c r="R64" i="11" s="1"/>
  <c r="M71" i="11"/>
  <c r="R71" i="11" s="1"/>
  <c r="M75" i="11"/>
  <c r="R75" i="11" s="1"/>
  <c r="R52" i="11"/>
  <c r="R70" i="11"/>
  <c r="R7" i="11"/>
  <c r="R15" i="11"/>
  <c r="R23" i="11"/>
  <c r="R35" i="11"/>
  <c r="M11" i="11"/>
  <c r="R11" i="11" s="1"/>
  <c r="M19" i="11"/>
  <c r="R19" i="11" s="1"/>
  <c r="M27" i="11"/>
  <c r="R27" i="11" s="1"/>
  <c r="M74" i="11"/>
  <c r="R74" i="11" s="1"/>
  <c r="M78" i="11"/>
  <c r="R78" i="11" s="1"/>
  <c r="M51" i="11"/>
  <c r="R51" i="11" s="1"/>
  <c r="R39" i="11"/>
  <c r="R43" i="11"/>
  <c r="R34" i="11"/>
  <c r="R69" i="11"/>
  <c r="R42" i="11"/>
  <c r="R10" i="11"/>
  <c r="R14" i="11"/>
  <c r="R18" i="11"/>
  <c r="R22" i="11"/>
  <c r="R26" i="11"/>
  <c r="R30" i="11"/>
  <c r="R33" i="11"/>
  <c r="R68" i="11"/>
  <c r="R73" i="11"/>
  <c r="R41" i="11"/>
  <c r="R9" i="11"/>
  <c r="R13" i="11"/>
  <c r="R17" i="11"/>
  <c r="R21" i="11"/>
  <c r="R25" i="11"/>
  <c r="R29" i="11"/>
  <c r="R49" i="11"/>
  <c r="R72" i="11"/>
  <c r="R77" i="11"/>
  <c r="R79" i="11"/>
  <c r="R40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J7" i="11"/>
  <c r="O7" i="11" s="1"/>
  <c r="T7" i="11" s="1"/>
  <c r="J8" i="11"/>
  <c r="O8" i="11" s="1"/>
  <c r="T8" i="11" s="1"/>
  <c r="J9" i="11"/>
  <c r="J10" i="11"/>
  <c r="J11" i="11"/>
  <c r="O11" i="11" s="1"/>
  <c r="T11" i="11" s="1"/>
  <c r="J12" i="11"/>
  <c r="O12" i="11" s="1"/>
  <c r="T12" i="11" s="1"/>
  <c r="J13" i="11"/>
  <c r="J14" i="11"/>
  <c r="J15" i="11"/>
  <c r="O15" i="11" s="1"/>
  <c r="T15" i="11" s="1"/>
  <c r="J16" i="11"/>
  <c r="O16" i="11" s="1"/>
  <c r="T16" i="11" s="1"/>
  <c r="J17" i="11"/>
  <c r="J18" i="11"/>
  <c r="J19" i="11"/>
  <c r="O19" i="11" s="1"/>
  <c r="T19" i="11" s="1"/>
  <c r="J20" i="11"/>
  <c r="O20" i="11" s="1"/>
  <c r="T20" i="11" s="1"/>
  <c r="J21" i="11"/>
  <c r="J22" i="11"/>
  <c r="J23" i="11"/>
  <c r="O23" i="11" s="1"/>
  <c r="T23" i="11" s="1"/>
  <c r="J24" i="11"/>
  <c r="O24" i="11" s="1"/>
  <c r="T24" i="11" s="1"/>
  <c r="J25" i="11"/>
  <c r="J26" i="11"/>
  <c r="J27" i="11"/>
  <c r="O27" i="11" s="1"/>
  <c r="T27" i="11" s="1"/>
  <c r="J28" i="11"/>
  <c r="O28" i="11" s="1"/>
  <c r="T28" i="11" s="1"/>
  <c r="J29" i="11"/>
  <c r="J30" i="11"/>
  <c r="J31" i="11"/>
  <c r="O31" i="11" s="1"/>
  <c r="T31" i="11" s="1"/>
  <c r="J32" i="11"/>
  <c r="O32" i="11" s="1"/>
  <c r="T32" i="11" s="1"/>
  <c r="J33" i="11"/>
  <c r="J34" i="11"/>
  <c r="O34" i="11" s="1"/>
  <c r="T34" i="11" s="1"/>
  <c r="J35" i="11"/>
  <c r="O35" i="11" s="1"/>
  <c r="T35" i="11" s="1"/>
  <c r="J36" i="11"/>
  <c r="O36" i="11" s="1"/>
  <c r="T36" i="11" s="1"/>
  <c r="J37" i="11"/>
  <c r="J38" i="11"/>
  <c r="T38" i="11" s="1"/>
  <c r="J39" i="11"/>
  <c r="O39" i="11" s="1"/>
  <c r="T39" i="11" s="1"/>
  <c r="J40" i="11"/>
  <c r="O40" i="11" s="1"/>
  <c r="T40" i="11" s="1"/>
  <c r="J41" i="11"/>
  <c r="O41" i="11" s="1"/>
  <c r="T41" i="11" s="1"/>
  <c r="J42" i="11"/>
  <c r="J43" i="11"/>
  <c r="J44" i="11"/>
  <c r="T44" i="11" s="1"/>
  <c r="J45" i="11"/>
  <c r="T45" i="11" s="1"/>
  <c r="J46" i="11"/>
  <c r="T46" i="11" s="1"/>
  <c r="J47" i="11"/>
  <c r="T47" i="11" s="1"/>
  <c r="J48" i="11"/>
  <c r="O48" i="11" s="1"/>
  <c r="T48" i="11" s="1"/>
  <c r="J49" i="11"/>
  <c r="O49" i="11" s="1"/>
  <c r="T49" i="11" s="1"/>
  <c r="J50" i="11"/>
  <c r="J51" i="11"/>
  <c r="O51" i="11" s="1"/>
  <c r="T51" i="11" s="1"/>
  <c r="J52" i="11"/>
  <c r="O52" i="11" s="1"/>
  <c r="T52" i="11" s="1"/>
  <c r="J53" i="11"/>
  <c r="T53" i="11" s="1"/>
  <c r="J54" i="11"/>
  <c r="T54" i="11" s="1"/>
  <c r="J55" i="11"/>
  <c r="T55" i="11" s="1"/>
  <c r="J56" i="11"/>
  <c r="T56" i="11" s="1"/>
  <c r="J57" i="11"/>
  <c r="T57" i="11" s="1"/>
  <c r="J58" i="11"/>
  <c r="T58" i="11" s="1"/>
  <c r="J59" i="11"/>
  <c r="T59" i="11" s="1"/>
  <c r="J60" i="11"/>
  <c r="T60" i="11" s="1"/>
  <c r="J61" i="11"/>
  <c r="T61" i="11" s="1"/>
  <c r="J62" i="11"/>
  <c r="T62" i="11" s="1"/>
  <c r="J63" i="11"/>
  <c r="T63" i="11" s="1"/>
  <c r="J64" i="11"/>
  <c r="O64" i="11" s="1"/>
  <c r="T64" i="11" s="1"/>
  <c r="J65" i="11"/>
  <c r="T65" i="11" s="1"/>
  <c r="J66" i="11"/>
  <c r="T66" i="11" s="1"/>
  <c r="J67" i="11"/>
  <c r="T67" i="11" s="1"/>
  <c r="J68" i="11"/>
  <c r="J69" i="11"/>
  <c r="O69" i="11" s="1"/>
  <c r="T69" i="11" s="1"/>
  <c r="J70" i="11"/>
  <c r="O70" i="11" s="1"/>
  <c r="T70" i="11" s="1"/>
  <c r="J71" i="11"/>
  <c r="O71" i="11" s="1"/>
  <c r="T71" i="11" s="1"/>
  <c r="J72" i="11"/>
  <c r="J73" i="11"/>
  <c r="O73" i="11" s="1"/>
  <c r="T73" i="11" s="1"/>
  <c r="J74" i="11"/>
  <c r="O74" i="11" s="1"/>
  <c r="T74" i="11" s="1"/>
  <c r="J75" i="11"/>
  <c r="O75" i="11" s="1"/>
  <c r="T75" i="11" s="1"/>
  <c r="J76" i="11"/>
  <c r="J77" i="11"/>
  <c r="O77" i="11" s="1"/>
  <c r="T77" i="11" s="1"/>
  <c r="J78" i="11"/>
  <c r="O78" i="11" s="1"/>
  <c r="T78" i="11" s="1"/>
  <c r="J79" i="11"/>
  <c r="O79" i="11" s="1"/>
  <c r="T79" i="11" s="1"/>
  <c r="J80" i="11"/>
  <c r="K77" i="11" l="1"/>
  <c r="N77" i="11"/>
  <c r="S77" i="11" s="1"/>
  <c r="K65" i="11"/>
  <c r="U65" i="11" s="1"/>
  <c r="S65" i="11"/>
  <c r="K53" i="11"/>
  <c r="U53" i="11" s="1"/>
  <c r="S53" i="11"/>
  <c r="K41" i="11"/>
  <c r="N41" i="11"/>
  <c r="S41" i="11" s="1"/>
  <c r="K25" i="11"/>
  <c r="N25" i="11"/>
  <c r="S25" i="11" s="1"/>
  <c r="K13" i="11"/>
  <c r="N13" i="11"/>
  <c r="S13" i="11" s="1"/>
  <c r="O50" i="11"/>
  <c r="T50" i="11" s="1"/>
  <c r="O42" i="11"/>
  <c r="T42" i="11" s="1"/>
  <c r="O30" i="11"/>
  <c r="T30" i="11" s="1"/>
  <c r="O26" i="11"/>
  <c r="T26" i="11" s="1"/>
  <c r="O22" i="11"/>
  <c r="T22" i="11" s="1"/>
  <c r="O18" i="11"/>
  <c r="T18" i="11" s="1"/>
  <c r="O14" i="11"/>
  <c r="T14" i="11" s="1"/>
  <c r="O10" i="11"/>
  <c r="T10" i="11" s="1"/>
  <c r="K76" i="11"/>
  <c r="N76" i="11"/>
  <c r="S76" i="11" s="1"/>
  <c r="K72" i="11"/>
  <c r="N72" i="11"/>
  <c r="S72" i="11" s="1"/>
  <c r="K68" i="11"/>
  <c r="N68" i="11"/>
  <c r="S68" i="11" s="1"/>
  <c r="K64" i="11"/>
  <c r="N64" i="11"/>
  <c r="S64" i="11" s="1"/>
  <c r="K60" i="11"/>
  <c r="U60" i="11" s="1"/>
  <c r="S60" i="11"/>
  <c r="K56" i="11"/>
  <c r="U56" i="11" s="1"/>
  <c r="S56" i="11"/>
  <c r="K52" i="11"/>
  <c r="N52" i="11"/>
  <c r="S52" i="11" s="1"/>
  <c r="K48" i="11"/>
  <c r="N48" i="11"/>
  <c r="S48" i="11" s="1"/>
  <c r="K44" i="11"/>
  <c r="U44" i="11" s="1"/>
  <c r="S44" i="11"/>
  <c r="K40" i="11"/>
  <c r="N40" i="11"/>
  <c r="S40" i="11" s="1"/>
  <c r="K36" i="11"/>
  <c r="N36" i="11"/>
  <c r="S36" i="11" s="1"/>
  <c r="K32" i="11"/>
  <c r="N32" i="11"/>
  <c r="S32" i="11" s="1"/>
  <c r="K28" i="11"/>
  <c r="N28" i="11"/>
  <c r="S28" i="11" s="1"/>
  <c r="K24" i="11"/>
  <c r="N24" i="11"/>
  <c r="S24" i="11" s="1"/>
  <c r="K20" i="11"/>
  <c r="N20" i="11"/>
  <c r="S20" i="11" s="1"/>
  <c r="K16" i="11"/>
  <c r="N16" i="11"/>
  <c r="S16" i="11" s="1"/>
  <c r="K12" i="11"/>
  <c r="N12" i="11"/>
  <c r="S12" i="11" s="1"/>
  <c r="K8" i="11"/>
  <c r="N8" i="11"/>
  <c r="S8" i="11" s="1"/>
  <c r="O43" i="11"/>
  <c r="T43" i="11" s="1"/>
  <c r="K73" i="11"/>
  <c r="N73" i="11"/>
  <c r="S73" i="11" s="1"/>
  <c r="K69" i="11"/>
  <c r="N69" i="11"/>
  <c r="S69" i="11" s="1"/>
  <c r="K57" i="11"/>
  <c r="U57" i="11" s="1"/>
  <c r="S57" i="11"/>
  <c r="K45" i="11"/>
  <c r="U45" i="11" s="1"/>
  <c r="S45" i="11"/>
  <c r="K33" i="11"/>
  <c r="N33" i="11"/>
  <c r="S33" i="11" s="1"/>
  <c r="K29" i="11"/>
  <c r="N29" i="11"/>
  <c r="S29" i="11" s="1"/>
  <c r="K17" i="11"/>
  <c r="N17" i="11"/>
  <c r="S17" i="11" s="1"/>
  <c r="K9" i="11"/>
  <c r="N9" i="11"/>
  <c r="S9" i="11" s="1"/>
  <c r="O37" i="11"/>
  <c r="T37" i="11" s="1"/>
  <c r="O33" i="11"/>
  <c r="T33" i="11" s="1"/>
  <c r="O29" i="11"/>
  <c r="T29" i="11" s="1"/>
  <c r="O25" i="11"/>
  <c r="T25" i="11" s="1"/>
  <c r="O21" i="11"/>
  <c r="T21" i="11" s="1"/>
  <c r="O17" i="11"/>
  <c r="T17" i="11" s="1"/>
  <c r="O13" i="11"/>
  <c r="T13" i="11" s="1"/>
  <c r="O9" i="11"/>
  <c r="T9" i="11" s="1"/>
  <c r="K79" i="11"/>
  <c r="N79" i="11"/>
  <c r="S79" i="11" s="1"/>
  <c r="K75" i="11"/>
  <c r="N75" i="11"/>
  <c r="S75" i="11" s="1"/>
  <c r="K71" i="11"/>
  <c r="N71" i="11"/>
  <c r="S71" i="11" s="1"/>
  <c r="K67" i="11"/>
  <c r="U67" i="11" s="1"/>
  <c r="S67" i="11"/>
  <c r="K63" i="11"/>
  <c r="U63" i="11" s="1"/>
  <c r="S63" i="11"/>
  <c r="K59" i="11"/>
  <c r="U59" i="11" s="1"/>
  <c r="S59" i="11"/>
  <c r="K55" i="11"/>
  <c r="U55" i="11" s="1"/>
  <c r="S55" i="11"/>
  <c r="K51" i="11"/>
  <c r="N51" i="11"/>
  <c r="S51" i="11" s="1"/>
  <c r="K47" i="11"/>
  <c r="U47" i="11" s="1"/>
  <c r="S47" i="11"/>
  <c r="K43" i="11"/>
  <c r="N43" i="11"/>
  <c r="S43" i="11" s="1"/>
  <c r="K39" i="11"/>
  <c r="N39" i="11"/>
  <c r="S39" i="11" s="1"/>
  <c r="K35" i="11"/>
  <c r="N35" i="11"/>
  <c r="S35" i="11" s="1"/>
  <c r="K31" i="11"/>
  <c r="N31" i="11"/>
  <c r="S31" i="11" s="1"/>
  <c r="K27" i="11"/>
  <c r="N27" i="11"/>
  <c r="S27" i="11" s="1"/>
  <c r="K23" i="11"/>
  <c r="N23" i="11"/>
  <c r="S23" i="11" s="1"/>
  <c r="K19" i="11"/>
  <c r="N19" i="11"/>
  <c r="S19" i="11" s="1"/>
  <c r="K15" i="11"/>
  <c r="N15" i="11"/>
  <c r="S15" i="11" s="1"/>
  <c r="K11" i="11"/>
  <c r="N11" i="11"/>
  <c r="S11" i="11" s="1"/>
  <c r="K7" i="11"/>
  <c r="N7" i="11"/>
  <c r="S7" i="11" s="1"/>
  <c r="K61" i="11"/>
  <c r="U61" i="11" s="1"/>
  <c r="S61" i="11"/>
  <c r="K49" i="11"/>
  <c r="N49" i="11"/>
  <c r="S49" i="11" s="1"/>
  <c r="K37" i="11"/>
  <c r="N37" i="11"/>
  <c r="S37" i="11" s="1"/>
  <c r="K21" i="11"/>
  <c r="N21" i="11"/>
  <c r="S21" i="11" s="1"/>
  <c r="O76" i="11"/>
  <c r="T76" i="11" s="1"/>
  <c r="O72" i="11"/>
  <c r="T72" i="11" s="1"/>
  <c r="O68" i="11"/>
  <c r="T68" i="11" s="1"/>
  <c r="K78" i="11"/>
  <c r="N78" i="11"/>
  <c r="S78" i="11" s="1"/>
  <c r="K74" i="11"/>
  <c r="N74" i="11"/>
  <c r="S74" i="11" s="1"/>
  <c r="K70" i="11"/>
  <c r="N70" i="11"/>
  <c r="S70" i="11" s="1"/>
  <c r="K66" i="11"/>
  <c r="U66" i="11" s="1"/>
  <c r="S66" i="11"/>
  <c r="K62" i="11"/>
  <c r="U62" i="11" s="1"/>
  <c r="S62" i="11"/>
  <c r="K58" i="11"/>
  <c r="U58" i="11" s="1"/>
  <c r="S58" i="11"/>
  <c r="K54" i="11"/>
  <c r="U54" i="11" s="1"/>
  <c r="S54" i="11"/>
  <c r="K50" i="11"/>
  <c r="N50" i="11"/>
  <c r="S50" i="11" s="1"/>
  <c r="K46" i="11"/>
  <c r="U46" i="11" s="1"/>
  <c r="S46" i="11"/>
  <c r="K42" i="11"/>
  <c r="N42" i="11"/>
  <c r="S42" i="11" s="1"/>
  <c r="K38" i="11"/>
  <c r="U38" i="11" s="1"/>
  <c r="S38" i="11"/>
  <c r="K34" i="11"/>
  <c r="N34" i="11"/>
  <c r="S34" i="11" s="1"/>
  <c r="K30" i="11"/>
  <c r="N30" i="11"/>
  <c r="S30" i="11" s="1"/>
  <c r="K26" i="11"/>
  <c r="N26" i="11"/>
  <c r="S26" i="11" s="1"/>
  <c r="K22" i="11"/>
  <c r="N22" i="11"/>
  <c r="S22" i="11" s="1"/>
  <c r="K18" i="11"/>
  <c r="N18" i="11"/>
  <c r="S18" i="11" s="1"/>
  <c r="K14" i="11"/>
  <c r="N14" i="11"/>
  <c r="S14" i="11" s="1"/>
  <c r="K10" i="11"/>
  <c r="N10" i="11"/>
  <c r="S10" i="11" s="1"/>
  <c r="O80" i="11"/>
  <c r="K80" i="11"/>
  <c r="N80" i="11"/>
  <c r="I81" i="11" l="1"/>
  <c r="L8" i="11"/>
  <c r="P8" i="11" s="1"/>
  <c r="U8" i="11" s="1"/>
  <c r="L9" i="11"/>
  <c r="P9" i="11" s="1"/>
  <c r="U9" i="11" s="1"/>
  <c r="L10" i="11"/>
  <c r="P10" i="11" s="1"/>
  <c r="U10" i="11" s="1"/>
  <c r="L11" i="11"/>
  <c r="P11" i="11" s="1"/>
  <c r="U11" i="11" s="1"/>
  <c r="L12" i="11"/>
  <c r="P12" i="11" s="1"/>
  <c r="U12" i="11" s="1"/>
  <c r="L13" i="11"/>
  <c r="P13" i="11" s="1"/>
  <c r="U13" i="11" s="1"/>
  <c r="L14" i="11"/>
  <c r="P14" i="11" s="1"/>
  <c r="U14" i="11" s="1"/>
  <c r="L15" i="11"/>
  <c r="P15" i="11" s="1"/>
  <c r="U15" i="11" s="1"/>
  <c r="L16" i="11"/>
  <c r="P16" i="11" s="1"/>
  <c r="U16" i="11" s="1"/>
  <c r="L17" i="11"/>
  <c r="P17" i="11" s="1"/>
  <c r="U17" i="11" s="1"/>
  <c r="L18" i="11"/>
  <c r="P18" i="11" s="1"/>
  <c r="U18" i="11" s="1"/>
  <c r="L19" i="11"/>
  <c r="P19" i="11" s="1"/>
  <c r="U19" i="11" s="1"/>
  <c r="L20" i="11"/>
  <c r="P20" i="11" s="1"/>
  <c r="U20" i="11" s="1"/>
  <c r="L21" i="11"/>
  <c r="P21" i="11" s="1"/>
  <c r="U21" i="11" s="1"/>
  <c r="L22" i="11"/>
  <c r="P22" i="11" s="1"/>
  <c r="U22" i="11" s="1"/>
  <c r="L23" i="11"/>
  <c r="P23" i="11" s="1"/>
  <c r="U23" i="11" s="1"/>
  <c r="L24" i="11"/>
  <c r="P24" i="11" s="1"/>
  <c r="U24" i="11" s="1"/>
  <c r="L25" i="11"/>
  <c r="P25" i="11" s="1"/>
  <c r="U25" i="11" s="1"/>
  <c r="L26" i="11"/>
  <c r="P26" i="11" s="1"/>
  <c r="U26" i="11" s="1"/>
  <c r="L27" i="11"/>
  <c r="P27" i="11" s="1"/>
  <c r="U27" i="11" s="1"/>
  <c r="L28" i="11"/>
  <c r="P28" i="11" s="1"/>
  <c r="U28" i="11" s="1"/>
  <c r="L29" i="11"/>
  <c r="P29" i="11" s="1"/>
  <c r="U29" i="11" s="1"/>
  <c r="L30" i="11"/>
  <c r="P30" i="11" s="1"/>
  <c r="U30" i="11" s="1"/>
  <c r="L36" i="11"/>
  <c r="P36" i="11" s="1"/>
  <c r="U36" i="11" s="1"/>
  <c r="L37" i="11"/>
  <c r="P37" i="11" s="1"/>
  <c r="U37" i="11" s="1"/>
  <c r="L38" i="11"/>
  <c r="L40" i="11"/>
  <c r="P40" i="11" s="1"/>
  <c r="U40" i="11" s="1"/>
  <c r="L41" i="11"/>
  <c r="P41" i="11" s="1"/>
  <c r="U41" i="11" s="1"/>
  <c r="L44" i="11"/>
  <c r="L45" i="11"/>
  <c r="L46" i="11"/>
  <c r="L47" i="11"/>
  <c r="L48" i="11"/>
  <c r="P48" i="11" s="1"/>
  <c r="U48" i="11" s="1"/>
  <c r="L49" i="11"/>
  <c r="P49" i="11" s="1"/>
  <c r="U49" i="11" s="1"/>
  <c r="L51" i="11"/>
  <c r="P51" i="11" s="1"/>
  <c r="U51" i="11" s="1"/>
  <c r="L52" i="11"/>
  <c r="P52" i="11" s="1"/>
  <c r="U52" i="11" s="1"/>
  <c r="L53" i="11"/>
  <c r="L54" i="11"/>
  <c r="L55" i="11"/>
  <c r="L56" i="11"/>
  <c r="L57" i="11"/>
  <c r="L58" i="11"/>
  <c r="L59" i="11"/>
  <c r="L60" i="11"/>
  <c r="L61" i="11"/>
  <c r="L62" i="11"/>
  <c r="L63" i="11"/>
  <c r="L64" i="11"/>
  <c r="P64" i="11" s="1"/>
  <c r="U64" i="11" s="1"/>
  <c r="L65" i="11"/>
  <c r="L66" i="11"/>
  <c r="L67" i="11"/>
  <c r="L68" i="11"/>
  <c r="P68" i="11" s="1"/>
  <c r="U68" i="11" s="1"/>
  <c r="L69" i="11"/>
  <c r="P69" i="11" s="1"/>
  <c r="U69" i="11" s="1"/>
  <c r="L70" i="11"/>
  <c r="P70" i="11" s="1"/>
  <c r="U70" i="11" s="1"/>
  <c r="L71" i="11"/>
  <c r="P71" i="11" s="1"/>
  <c r="U71" i="11" s="1"/>
  <c r="L72" i="11"/>
  <c r="P72" i="11" s="1"/>
  <c r="U72" i="11" s="1"/>
  <c r="L73" i="11"/>
  <c r="P73" i="11" s="1"/>
  <c r="U73" i="11" s="1"/>
  <c r="L74" i="11"/>
  <c r="P74" i="11" s="1"/>
  <c r="U74" i="11" s="1"/>
  <c r="L75" i="11"/>
  <c r="P75" i="11" s="1"/>
  <c r="U75" i="11" s="1"/>
  <c r="L76" i="11"/>
  <c r="P76" i="11" s="1"/>
  <c r="U76" i="11" s="1"/>
  <c r="L77" i="11"/>
  <c r="P77" i="11" s="1"/>
  <c r="U77" i="11" s="1"/>
  <c r="L78" i="11"/>
  <c r="P78" i="11" s="1"/>
  <c r="U78" i="11" s="1"/>
  <c r="L79" i="11"/>
  <c r="P79" i="11" s="1"/>
  <c r="U79" i="11" s="1"/>
  <c r="L80" i="11"/>
  <c r="P80" i="11" s="1"/>
  <c r="L7" i="11"/>
  <c r="P7" i="11" s="1"/>
  <c r="U7" i="11" s="1"/>
  <c r="G81" i="11"/>
  <c r="J81" i="11" l="1"/>
  <c r="L50" i="11" l="1"/>
  <c r="P50" i="11" s="1"/>
  <c r="U50" i="11" s="1"/>
  <c r="L42" i="11" l="1"/>
  <c r="P42" i="11" s="1"/>
  <c r="U42" i="11" s="1"/>
  <c r="L34" i="11"/>
  <c r="P34" i="11" s="1"/>
  <c r="U34" i="11" s="1"/>
  <c r="L43" i="11"/>
  <c r="P43" i="11" s="1"/>
  <c r="U43" i="11" s="1"/>
  <c r="L31" i="11"/>
  <c r="P31" i="11" s="1"/>
  <c r="U31" i="11" s="1"/>
  <c r="L35" i="11"/>
  <c r="P35" i="11" s="1"/>
  <c r="U35" i="11" s="1"/>
  <c r="L33" i="11"/>
  <c r="P33" i="11" s="1"/>
  <c r="U33" i="11" s="1"/>
  <c r="L32" i="11"/>
  <c r="P32" i="11" s="1"/>
  <c r="U32" i="11" s="1"/>
  <c r="L39" i="11"/>
  <c r="P39" i="11" s="1"/>
  <c r="U39" i="11" s="1"/>
  <c r="H81" i="11"/>
  <c r="L81" i="11" l="1"/>
  <c r="M81" i="11" l="1"/>
  <c r="R81" i="11" l="1"/>
  <c r="Q69" i="11"/>
  <c r="Q75" i="11"/>
  <c r="N81" i="11"/>
  <c r="Q62" i="11"/>
  <c r="Q77" i="11" l="1"/>
  <c r="Q63" i="11"/>
  <c r="Q72" i="11"/>
  <c r="Q70" i="11"/>
  <c r="Q79" i="11"/>
  <c r="Q71" i="11"/>
  <c r="S81" i="11"/>
  <c r="Q64" i="11"/>
  <c r="Q67" i="11"/>
  <c r="O81" i="11"/>
  <c r="Q76" i="11"/>
  <c r="Q65" i="11"/>
  <c r="Q73" i="11"/>
  <c r="P81" i="11" l="1"/>
  <c r="T81" i="11"/>
  <c r="Q56" i="11" l="1"/>
  <c r="Q57" i="11"/>
  <c r="Q61" i="11"/>
  <c r="Q66" i="11"/>
  <c r="Q59" i="11"/>
  <c r="Q58" i="11"/>
  <c r="Q55" i="11"/>
  <c r="Q78" i="11"/>
  <c r="Q54" i="11"/>
  <c r="Q53" i="11"/>
  <c r="Q51" i="11"/>
  <c r="Q48" i="11"/>
  <c r="Q47" i="11"/>
  <c r="Q46" i="11"/>
  <c r="Q45" i="11"/>
  <c r="Q44" i="11"/>
  <c r="Q41" i="11"/>
  <c r="Q38" i="11"/>
  <c r="Q25" i="11" l="1"/>
  <c r="Q31" i="11"/>
  <c r="Q60" i="11"/>
  <c r="Q11" i="11"/>
  <c r="Q27" i="11"/>
  <c r="Q35" i="11"/>
  <c r="Q37" i="11"/>
  <c r="Q24" i="11"/>
  <c r="Q32" i="11"/>
  <c r="Q39" i="11"/>
  <c r="Q36" i="11" l="1"/>
  <c r="Q26" i="11"/>
  <c r="Q33" i="11"/>
  <c r="Q8" i="11"/>
  <c r="Q50" i="11"/>
  <c r="Q34" i="11"/>
  <c r="Q18" i="11"/>
  <c r="Q19" i="11"/>
  <c r="Q28" i="11"/>
  <c r="Q14" i="11"/>
  <c r="Q16" i="11"/>
  <c r="Q15" i="11"/>
  <c r="Q68" i="11"/>
  <c r="Q74" i="11"/>
  <c r="Q52" i="11"/>
  <c r="Q49" i="11"/>
  <c r="Q43" i="11"/>
  <c r="Q42" i="11"/>
  <c r="Q40" i="11"/>
  <c r="Q30" i="11"/>
  <c r="Q29" i="11"/>
  <c r="Q23" i="11"/>
  <c r="Q22" i="11"/>
  <c r="Q21" i="11"/>
  <c r="Q20" i="11"/>
  <c r="Q17" i="11"/>
  <c r="Q13" i="11"/>
  <c r="Q12" i="11"/>
  <c r="Q10" i="11"/>
  <c r="Q9" i="11"/>
  <c r="U81" i="11" l="1"/>
  <c r="K81" i="11"/>
  <c r="Q7" i="11" l="1"/>
  <c r="Q81" i="11" s="1"/>
</calcChain>
</file>

<file path=xl/sharedStrings.xml><?xml version="1.0" encoding="utf-8"?>
<sst xmlns="http://schemas.openxmlformats.org/spreadsheetml/2006/main" count="3236" uniqueCount="417">
  <si>
    <t>№ п/п</t>
  </si>
  <si>
    <t>Медицинская организация</t>
  </si>
  <si>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</si>
  <si>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</si>
  <si>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</si>
  <si>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</si>
  <si>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</si>
  <si>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</si>
  <si>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</si>
  <si>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</si>
  <si>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</si>
  <si>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</si>
  <si>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</si>
  <si>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</si>
  <si>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</si>
  <si>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</si>
  <si>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</si>
  <si>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</si>
  <si>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</si>
  <si>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</si>
  <si>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</si>
  <si>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</si>
  <si>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</si>
  <si>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</si>
  <si>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</si>
  <si>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</si>
  <si>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</si>
  <si>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</si>
  <si>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ФГБУ "РНЦ  "ВТО" им.акад. Г.А. Илизарова" Минздрава России</t>
  </si>
  <si>
    <t>ГБУ "Курганская больница № 2"</t>
  </si>
  <si>
    <t>ГБУ "Курганская детская поликлиника"</t>
  </si>
  <si>
    <t>ГБУ "Курганская поликлиника № 1"</t>
  </si>
  <si>
    <t>ГБУ "Курганская поликлиника № 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</si>
  <si>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</si>
  <si>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</si>
  <si>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</si>
  <si>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</si>
  <si>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ФКУЗ "МСЧ МВД России по Курганской области"</t>
  </si>
  <si>
    <t>ПАО "Курганмашзавод"</t>
  </si>
  <si>
    <t>ООО МЦ "Здоровье"</t>
  </si>
  <si>
    <t>ООО "Диакав"</t>
  </si>
  <si>
    <t>ООО "ЦАД 45"</t>
  </si>
  <si>
    <t>ООО "Доктор"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</si>
  <si>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</si>
  <si>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</si>
  <si>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</si>
  <si>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</si>
  <si>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"М-ЛАЙН"</t>
  </si>
  <si>
    <t>ООО "ОФТАЛЬМО-РЕГИОН"</t>
  </si>
  <si>
    <t>ООО "МедЛайн"</t>
  </si>
  <si>
    <t>ООО "Центр ПЭТ-Технолоджи"</t>
  </si>
  <si>
    <t>ООО "Ситилаб-Урал"</t>
  </si>
  <si>
    <t>ООО "Курорт "Кисегач"</t>
  </si>
  <si>
    <t>ООО "АльфаМед"</t>
  </si>
  <si>
    <t>ГБУ "Куртамышская ЦРБ им. К. И. Золотавина"</t>
  </si>
  <si>
    <t xml:space="preserve">ГБУ "Курганская областная клиническая больница"                              </t>
  </si>
  <si>
    <t xml:space="preserve">ГБУ "Курганская областная детская клиническая больница им. Красного Креста"                              </t>
  </si>
  <si>
    <t xml:space="preserve">ГБУ "Курганский областной онкологический диспансер"                    </t>
  </si>
  <si>
    <t xml:space="preserve">ГБУ "Курганский областной госпиталь для ветеранов войн"  </t>
  </si>
  <si>
    <t xml:space="preserve">ГБУ "Курганский областной перинатальный центр"                              </t>
  </si>
  <si>
    <t>ГБУ "Курганская больница скорой медицинской помощи"</t>
  </si>
  <si>
    <t xml:space="preserve">ГБУ "Шадринская поликлиника "   </t>
  </si>
  <si>
    <t>ЧУЗ "РЖД - Медицина" г. Курган"</t>
  </si>
  <si>
    <t>ЗАО "Центр семейной медицины"</t>
  </si>
  <si>
    <t>Нефросовет</t>
  </si>
  <si>
    <t>в том числе</t>
  </si>
  <si>
    <t>1 квартал</t>
  </si>
  <si>
    <t>2 квартал</t>
  </si>
  <si>
    <t>3 квартал</t>
  </si>
  <si>
    <t>4 квартал</t>
  </si>
  <si>
    <t>Таблица 1</t>
  </si>
  <si>
    <t>Таблица 2</t>
  </si>
  <si>
    <t>Таблица 4</t>
  </si>
  <si>
    <t>Таблица 5</t>
  </si>
  <si>
    <t>Всего, госпитализаций</t>
  </si>
  <si>
    <t>Итого</t>
  </si>
  <si>
    <t>ГБУ "Шадринская БСМП"</t>
  </si>
  <si>
    <t>Таблица 8</t>
  </si>
  <si>
    <t>Всего,случаев лечения</t>
  </si>
  <si>
    <t>Таблица 7</t>
  </si>
  <si>
    <t>Таблица 6</t>
  </si>
  <si>
    <t>№ группы ВМП</t>
  </si>
  <si>
    <t>Наименование вида ВМП</t>
  </si>
  <si>
    <t>ГБУ "Курганская областная клиническая больница"</t>
  </si>
  <si>
    <t>ГБУ  "Курганский областной перинатальный центр"</t>
  </si>
  <si>
    <t>ГБУ "Курганская областная детская клиническая больница имени Красного Креста"</t>
  </si>
  <si>
    <t>ГБУ "Курганский областной онкологический диспансер"</t>
  </si>
  <si>
    <t>ГБУ "Курганский областной госпиталь для ветеранов войн"</t>
  </si>
  <si>
    <t>ВСЕГО: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</si>
  <si>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</si>
  <si>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</si>
  <si>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</si>
  <si>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</si>
  <si>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</si>
  <si>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Высокоинтенсивная фокусированная ультразвуковая терапия (HIFU) при злокачественных новообразованиях, в том числе у детей</t>
  </si>
  <si>
    <t xml:space="preserve"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</t>
  </si>
  <si>
    <t>Дистанционная лучевая терапия в радиотерапевтических отделениях при злокачественных новообразованиях</t>
  </si>
  <si>
    <t>Реконструктивно-пластическое восстановление функции гортани и трахеи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</si>
  <si>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</si>
  <si>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</si>
  <si>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 xml:space="preserve"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</t>
  </si>
  <si>
    <t xml:space="preserve"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</si>
  <si>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</si>
  <si>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</si>
  <si>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 xml:space="preserve">Видеоторакоскопические операции на органах грудной полости 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</si>
  <si>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</si>
  <si>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в том числе поквартально</t>
  </si>
  <si>
    <t>Астрамед</t>
  </si>
  <si>
    <t>Торакальная хирургия</t>
  </si>
  <si>
    <t>Численность прикрепленного населения на 01.01.2021</t>
  </si>
  <si>
    <t>Доля численности прикрепленного населения</t>
  </si>
  <si>
    <t xml:space="preserve">Капитал 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</si>
  <si>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</si>
  <si>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>Расчет доли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</si>
  <si>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</si>
  <si>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</si>
  <si>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 xml:space="preserve">Объемы высокотехнологичной медицинской помощи, всего,  госпитализаций 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</si>
  <si>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</si>
  <si>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Всего, услуг</t>
  </si>
  <si>
    <t>Всего, вызовов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</si>
  <si>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</si>
  <si>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</si>
  <si>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</si>
  <si>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</si>
  <si>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</si>
  <si>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Всего, посещений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</si>
  <si>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</si>
  <si>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</si>
  <si>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Всего, госпитализаций (не включая медицинскую реабилитацию и  ВМП)</t>
  </si>
  <si>
    <t>ООО "Центр микрохирургии глаза "Визус-1"</t>
  </si>
  <si>
    <t>Доля объемов медицинской помощи</t>
  </si>
  <si>
    <t xml:space="preserve">Доля </t>
  </si>
  <si>
    <t>ГБУ "Санаторий "Озеро Горькое"</t>
  </si>
  <si>
    <t>ООО "Харизма"</t>
  </si>
  <si>
    <t>ООО "ЦМГЭ"</t>
  </si>
  <si>
    <t>ООО "ИНВИТРО-Урал"</t>
  </si>
  <si>
    <t>ООО ММЦ "СмартКлиник"</t>
  </si>
  <si>
    <t>ООО "Научно-методический центр клинической лабораторной диагностики Ситилаб"</t>
  </si>
  <si>
    <t>ООО НПФ "ХЕЛИКС"</t>
  </si>
  <si>
    <t>ООО "ВИТАЛАБ"</t>
  </si>
  <si>
    <t>ГБУ "Курганский областной врачебно-физкультурный диспансер"</t>
  </si>
  <si>
    <t>Численность прикрепленного населения по состоянию на 01.01.2021</t>
  </si>
  <si>
    <t>Медицинские организации других субъектов РФ</t>
  </si>
  <si>
    <t>Всего, комплексных посещений</t>
  </si>
  <si>
    <t>Плановые объемы медицинской помощи в связи с заболеваниями в амбулаторных условиях на 2022 год (УЗИ сердечно-сосудистой системы)</t>
  </si>
  <si>
    <t>Плановые объемы медицинской помощи в связи с заболеваниями в амбулаторных условиях на 2022 год (Эндоскопические исследования)</t>
  </si>
  <si>
    <t>Плановые объемы медицинской помощи в связи с заболеваниями в амбулаторных условиях на 2022 год (Паталого анатомическое исследование биопсийного материала с целью диагностики онкологических заболеваний)</t>
  </si>
  <si>
    <t>Плановые объемы медицинской помощи в связи с заболеваниями в амбулаторных условиях на 2022 год</t>
  </si>
  <si>
    <t>Плановые объемы медицинской помощи в связи с заболеваниями в амбулаторных условиях на 2022 год (медицинская реабилитация)</t>
  </si>
  <si>
    <t>Таблица 2.1</t>
  </si>
  <si>
    <t>Плановые объемы медицинской помощи в связи с заболеваниями в амбулаторных условиях на 2022 год (компьютерная томография)</t>
  </si>
  <si>
    <t>Таблица 2.2</t>
  </si>
  <si>
    <t>Плановые объемы медицинской помощи в связи с заболеваниями в амбулаторных условиях на 2022 год (магнитно-резонансная томография)</t>
  </si>
  <si>
    <t>Таблица 2.3</t>
  </si>
  <si>
    <t>Таблица 2.4</t>
  </si>
  <si>
    <t>Таблица 2.5</t>
  </si>
  <si>
    <t>Таблица 2.6</t>
  </si>
  <si>
    <t>Таблица 2.7</t>
  </si>
  <si>
    <t>Таблица 2.8</t>
  </si>
  <si>
    <t>Плановые объемы медицинской помощи в амбулаторных условиях на 2022 год, диспансеризация</t>
  </si>
  <si>
    <t>Плановые объемы медицинской помощи в амбулаторных условиях на 2022 год, посещения с иными целями</t>
  </si>
  <si>
    <t>Плановые объемы медицинской помощи в амбулаторных условиях на 2022 год, неотложная помощь</t>
  </si>
  <si>
    <t>Всего,  посещений</t>
  </si>
  <si>
    <t>Объемы медицинской помощи в условиях круглосуточного стационара (не включая ВМП и медицинскую реабилитацию) на 2022 год</t>
  </si>
  <si>
    <t>Объемы высокотехнологичной медицинской помощи в условиях круглосуточного стационара  на 2022 год</t>
  </si>
  <si>
    <t>случаи</t>
  </si>
  <si>
    <t>Абдоминальная хирургия (хирургия)</t>
  </si>
  <si>
    <t>1.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</si>
  <si>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</si>
  <si>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</si>
  <si>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Хирургическое лечение новообразований надпочечников и забрюшинного пространства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</si>
  <si>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</si>
  <si>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</si>
  <si>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</si>
  <si>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</si>
  <si>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</si>
  <si>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</si>
  <si>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</si>
  <si>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</si>
  <si>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</si>
  <si>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</si>
  <si>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</si>
  <si>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</si>
  <si>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</si>
  <si>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</si>
  <si>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</si>
  <si>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</si>
  <si>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</si>
  <si>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</si>
  <si>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</si>
  <si>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</si>
  <si>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</si>
  <si>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</si>
  <si>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Внутрисосудистый тромболизис при окклюзиях церебральных артерий и синусов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</si>
  <si>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</si>
  <si>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</si>
  <si>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</si>
  <si>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</si>
  <si>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</si>
  <si>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</si>
  <si>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</si>
  <si>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</si>
  <si>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</si>
  <si>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</si>
  <si>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 xml:space="preserve"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</t>
  </si>
  <si>
    <t>Оториноларингология</t>
  </si>
  <si>
    <t>Реконструктивные операции на звукопроводящем аппарате среднего уха</t>
  </si>
  <si>
    <t>Хирургическое лечение болезни Меньера и других нарушений вестибулярной функции</t>
  </si>
  <si>
    <t>Хирургическое лечение доброкачественных новообразований околоносовых пазух, основания черепа и среднего уха</t>
  </si>
  <si>
    <t>Хирургические вмешательства на околоносовых пазухах, требующие реконструкции лицевого скелета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</si>
  <si>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</si>
  <si>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</si>
  <si>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</si>
  <si>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Педиатрия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</si>
  <si>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</si>
  <si>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иммуносупрессивное лечение локальных и распространенных форм системного склероза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</si>
  <si>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</si>
  <si>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</si>
  <si>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</si>
  <si>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</si>
  <si>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</si>
  <si>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1 стента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</si>
  <si>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2 стентов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</si>
  <si>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3 стентов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</si>
  <si>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1-3 стентов в сосуд (сосуды))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</si>
  <si>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</si>
  <si>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</si>
  <si>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 у детей</t>
  </si>
  <si>
    <t>Эндоваскулярная, хирургическая коррекция нарушений ритма сердца без имплантации кардиовертера-дефибриллятора</t>
  </si>
  <si>
    <t xml:space="preserve">Эндоваскулярная тромбэкстракция при остром ишемическом инсульте 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</si>
  <si>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</si>
  <si>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</si>
  <si>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</si>
  <si>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</si>
  <si>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</si>
  <si>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</si>
  <si>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</si>
  <si>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</si>
  <si>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</si>
  <si>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</si>
  <si>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</si>
  <si>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</si>
  <si>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</si>
  <si>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</si>
  <si>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</si>
  <si>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</si>
  <si>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Челюстно-лицевая хирургия</t>
  </si>
  <si>
    <t>Реконструктивно-пластические операции при врожденных пороках развития черепно-челюстно-лицевой области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</si>
  <si>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</si>
  <si>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</si>
  <si>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</si>
  <si>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 тяжелых форм АКТГ-синдрома</t>
  </si>
  <si>
    <t>Плановые объемы и финансовое обеспечение высокотехнологичной медицинской помощи (ВМП) в условиях круглосуточного стационара на 2022 год</t>
  </si>
  <si>
    <t>Таблица 6.1.</t>
  </si>
  <si>
    <t>финансовое обеспечение, руб.</t>
  </si>
  <si>
    <t>Объемы  медицинской реабилитации в условиях круглосуточного стационара  на 2022 год</t>
  </si>
  <si>
    <t>Объемы  медицинской помощи в условиях дневных стационаров на 2022 год</t>
  </si>
  <si>
    <t xml:space="preserve">Скорая помощь, плановые объемы на 2022 год </t>
  </si>
  <si>
    <t>Всего, объемы скорой помощи</t>
  </si>
  <si>
    <t>вызовов</t>
  </si>
  <si>
    <t>в том числе вызовов с проведением тромболитической терапии</t>
  </si>
  <si>
    <t>Плановые объемы медицинской помощи в амбулаторных условиях на 2022 год, профилактические осмотры</t>
  </si>
  <si>
    <t>Плановые объемы медицинской помощи в связи с заболеваниями в амбулаторных условиях на 2022 год (Тестирование на выявление covid-19)</t>
  </si>
  <si>
    <t>Плановые объемы медицинской помощи в амбулаторных условиях на 2022 год, УЗИ плода (1 триместр)</t>
  </si>
  <si>
    <t>Таблица 3.3</t>
  </si>
  <si>
    <t>Таблица 3.2</t>
  </si>
  <si>
    <t>Таблица 3.1</t>
  </si>
  <si>
    <t>Таблица 3</t>
  </si>
  <si>
    <t>Таблица 3.4</t>
  </si>
  <si>
    <t>Плановые объемы медицинской помощи в амбулаторных условиях на 2022 год, 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</si>
  <si>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</si>
  <si>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2022 год, определение антигена D системы Резус (резус-фактор плода)</t>
  </si>
  <si>
    <t>в том числе углубленная диспансеризация</t>
  </si>
  <si>
    <t>Плановые объемы медицинской помощи в связи с заболеваниями в амбулаторных условиях на 2022 год (Малекулярно-генетические исследования с целью диагностики онкологических заболеваний)</t>
  </si>
  <si>
    <t>январь</t>
  </si>
  <si>
    <t>февраль</t>
  </si>
  <si>
    <t>март</t>
  </si>
  <si>
    <t>в том числе помесячно</t>
  </si>
  <si>
    <t>к протоколу заседания комиссии по разработке территориальной программы ОМС Курганской области от 18.02.2022</t>
  </si>
  <si>
    <t>Приложение 2</t>
  </si>
  <si>
    <t>Профиль отделений (коек)</t>
  </si>
  <si>
    <t>Количество коек</t>
  </si>
  <si>
    <t>План койко-дней</t>
  </si>
  <si>
    <t>План госпитализаций</t>
  </si>
  <si>
    <t>План, руб</t>
  </si>
  <si>
    <t>Всего</t>
  </si>
  <si>
    <t>патологии беременности (акушерство и гинекология)</t>
  </si>
  <si>
    <t>гинекологические</t>
  </si>
  <si>
    <t>инфекционные</t>
  </si>
  <si>
    <t>неврологические</t>
  </si>
  <si>
    <t>педиатрические соматические</t>
  </si>
  <si>
    <t>терапевтические</t>
  </si>
  <si>
    <t>хирургические (хирургия)</t>
  </si>
  <si>
    <t>Итого:</t>
  </si>
  <si>
    <t>для беременных и рожениц (акушерство и гинекология)</t>
  </si>
  <si>
    <t>хирургические для детей</t>
  </si>
  <si>
    <t>кардиологические</t>
  </si>
  <si>
    <t>травматологические, ортопедические</t>
  </si>
  <si>
    <t>оториноларингологические</t>
  </si>
  <si>
    <t>урологические</t>
  </si>
  <si>
    <t>эндокринологические</t>
  </si>
  <si>
    <t>аллергологические</t>
  </si>
  <si>
    <t>гастроэнтерологические</t>
  </si>
  <si>
    <t>гематологические</t>
  </si>
  <si>
    <t>проктологические</t>
  </si>
  <si>
    <t>нейрохирургические</t>
  </si>
  <si>
    <t>нефрологические</t>
  </si>
  <si>
    <t>онкологические</t>
  </si>
  <si>
    <t>пульмонологические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</si>
  <si>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</si>
  <si>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</si>
  <si>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</si>
  <si>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</si>
  <si>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ожоговые (хирургия (комбустиология))</t>
  </si>
  <si>
    <t>радиологические</t>
  </si>
  <si>
    <t>офтальмологические</t>
  </si>
  <si>
    <t>кардиологические для детей</t>
  </si>
  <si>
    <t>онкологические для детей</t>
  </si>
  <si>
    <t>уроандрологические для детей</t>
  </si>
  <si>
    <t>эндокринологические для детей</t>
  </si>
  <si>
    <t>патологии новорожденных и недоношенных детей</t>
  </si>
  <si>
    <t>дерматологические</t>
  </si>
  <si>
    <t>койки сестринского ухода (акушерское дело)</t>
  </si>
  <si>
    <t>1 уровень</t>
  </si>
  <si>
    <t>2 уровень</t>
  </si>
  <si>
    <t>3 уровень</t>
  </si>
  <si>
    <t xml:space="preserve">ГБУ "Альменевская ЦРБ"   </t>
  </si>
  <si>
    <t xml:space="preserve">ГБУ "Белозерская ЦРБ"   </t>
  </si>
  <si>
    <t xml:space="preserve">ГБУ "Варгашинская ЦРБ"   </t>
  </si>
  <si>
    <t xml:space="preserve">ГБУ "Далматовская ЦРБ"   </t>
  </si>
  <si>
    <t xml:space="preserve">ГБУ "Звериноголовская ЦРБ"   </t>
  </si>
  <si>
    <t xml:space="preserve">ГБУ "Катайская ЦРБ"   </t>
  </si>
  <si>
    <t xml:space="preserve">ГБУ "Кетовская ЦРБ"   </t>
  </si>
  <si>
    <t xml:space="preserve">ГБУ "Лебяжьевская ЦРБ"   </t>
  </si>
  <si>
    <t xml:space="preserve">ГБУ "Макушинская ЦРБ"   </t>
  </si>
  <si>
    <t xml:space="preserve">ГБУ "Мишкинская ЦРБ"   </t>
  </si>
  <si>
    <t xml:space="preserve">ГБУ "Мокроусовская ЦРБ"   </t>
  </si>
  <si>
    <t xml:space="preserve">ГБУ "Петуховская ЦРБ"   </t>
  </si>
  <si>
    <t xml:space="preserve">ГБУ "Половинская ЦРБ"   </t>
  </si>
  <si>
    <t xml:space="preserve">ГБУ "Глядянская ЦРБ"   </t>
  </si>
  <si>
    <t xml:space="preserve">ГБУ "Сафакулевская ЦРБ"   </t>
  </si>
  <si>
    <t xml:space="preserve">ГБУ "Целинная ЦРБ"   </t>
  </si>
  <si>
    <t xml:space="preserve">ГБУ "Частоозерская ЦРБ"   </t>
  </si>
  <si>
    <t xml:space="preserve">ГБУ "Шатровская ЦРБ"   </t>
  </si>
  <si>
    <t xml:space="preserve">ГБУ "Шумихинская ЦРБ"   </t>
  </si>
  <si>
    <t xml:space="preserve">ГБУ "Щучанская ЦРБ"   </t>
  </si>
  <si>
    <t xml:space="preserve">ГБУ "Юргамышская ЦРБ"   </t>
  </si>
  <si>
    <t xml:space="preserve">ГБУ "Шадринская ЦРБ"   </t>
  </si>
  <si>
    <t xml:space="preserve">ГБУ "Кург. обл. клин. б-ца"   </t>
  </si>
  <si>
    <t xml:space="preserve">ГБУ "Кург. обл. онкодиспансер"   </t>
  </si>
  <si>
    <t xml:space="preserve">ГБУ "Кург. обл. госп. для ВВ"   </t>
  </si>
  <si>
    <t xml:space="preserve">ГБУ "Кург. обл. кардиодисп."   </t>
  </si>
  <si>
    <t xml:space="preserve">ГБУ " КОДКБ им. Красного Креста"   </t>
  </si>
  <si>
    <t xml:space="preserve">ГБУ "Кург. обл. кож-вен. дисп."   </t>
  </si>
  <si>
    <t xml:space="preserve">ФГБУ «НМИЦ ТО имени академика Г.А.Илизарова» Минздрава России   </t>
  </si>
  <si>
    <t xml:space="preserve">ГБУ "Кург. больница №2"   </t>
  </si>
  <si>
    <t xml:space="preserve">ЧУЗ "РЖД-Медицина" г. Курган"   </t>
  </si>
  <si>
    <t xml:space="preserve">ГБУ "Шадр. дет.больница "   </t>
  </si>
  <si>
    <t xml:space="preserve">ГБУ "Кург.обл. спец. инфек. б-ц   </t>
  </si>
  <si>
    <t xml:space="preserve">ГБУ "Курганская БСМП"   </t>
  </si>
  <si>
    <t xml:space="preserve">ГБУ "Шадринская БСМП"   </t>
  </si>
  <si>
    <t xml:space="preserve">ГБУ "Кург.обл.перинат.центр"   </t>
  </si>
  <si>
    <t xml:space="preserve">ООО ЛДК "Центр ДНК"   </t>
  </si>
  <si>
    <t>Таблица 5.1.</t>
  </si>
  <si>
    <t xml:space="preserve">ГБУ "Куртамышская ЦРБ им. К.И. Золотавина"   </t>
  </si>
  <si>
    <t xml:space="preserve">ГБУ "Каргапольская ЦРБ им. Н.А. Рокиной"   </t>
  </si>
  <si>
    <t>гериатрические</t>
  </si>
  <si>
    <t>реабилитационные соматические</t>
  </si>
  <si>
    <t>гинекологические для вспомогательных репродуктивных технологий (акушерство и гинекология)</t>
  </si>
  <si>
    <t>План пациенто -дней</t>
  </si>
  <si>
    <t>План, случаев лечения</t>
  </si>
  <si>
    <t xml:space="preserve">ГБУ "Белозерская ЦРБ" </t>
  </si>
  <si>
    <t xml:space="preserve">ГБУ "Варгашинская ЦРБ" </t>
  </si>
  <si>
    <t xml:space="preserve">ГБУ "Далматовская ЦРБ" </t>
  </si>
  <si>
    <t xml:space="preserve">ГБУ "Звериноголовская ЦРБ" </t>
  </si>
  <si>
    <t xml:space="preserve">ГБУ "Каргапольская ЦРБ" </t>
  </si>
  <si>
    <t xml:space="preserve">ГБУ "Катайская ЦРБ" </t>
  </si>
  <si>
    <t xml:space="preserve">ГБУ "Кетовская ЦРБ" </t>
  </si>
  <si>
    <t xml:space="preserve">ГБУ "Куртамышская ЦРБ" </t>
  </si>
  <si>
    <t xml:space="preserve">ГБУ "Лебяжьевская ЦРБ" </t>
  </si>
  <si>
    <t xml:space="preserve">ГБУ "Макушинская ЦРБ" </t>
  </si>
  <si>
    <t xml:space="preserve">ГБУ "Мишкинская ЦРБ" </t>
  </si>
  <si>
    <t xml:space="preserve">ГБУ "Мокроусовская ЦРБ" </t>
  </si>
  <si>
    <t xml:space="preserve">ГБУ "Петуховская ЦРБ" </t>
  </si>
  <si>
    <t xml:space="preserve">ГБУ "Половинская ЦРБ" </t>
  </si>
  <si>
    <t xml:space="preserve">ГБУ "Глядянская ЦРБ" </t>
  </si>
  <si>
    <t xml:space="preserve">ГБУ "Целинная ЦРБ" </t>
  </si>
  <si>
    <t xml:space="preserve">ГБУ "Частоозерская ЦРБ" </t>
  </si>
  <si>
    <t xml:space="preserve">ГБУ "Шатровская ЦРБ" </t>
  </si>
  <si>
    <t xml:space="preserve">ГБУ "Шумихинская ЦРБ" </t>
  </si>
  <si>
    <t xml:space="preserve">ГБУ "Щучанская ЦРБ" </t>
  </si>
  <si>
    <t xml:space="preserve">ГБУ "Юргамышская ЦРБ" </t>
  </si>
  <si>
    <t xml:space="preserve">ГБУ "Кург. обл. клин. б-ца" </t>
  </si>
  <si>
    <t xml:space="preserve">ГБУ "Кург. обл. кардиодисп." </t>
  </si>
  <si>
    <t xml:space="preserve">ГБУ " КОДКБ им. Красного Креста" </t>
  </si>
  <si>
    <t xml:space="preserve">ГБУ "Кург. обл. кож-вен. дисп." </t>
  </si>
  <si>
    <t xml:space="preserve">ГБУ "Кург. поликлиника №1" </t>
  </si>
  <si>
    <t xml:space="preserve">ГБУ "Кург. поликлиника №2" </t>
  </si>
  <si>
    <t xml:space="preserve">ГБУ "Кург. дет. пол-ка №1" </t>
  </si>
  <si>
    <t xml:space="preserve">МСЧ ОАО "Курганмашзавод" </t>
  </si>
  <si>
    <t xml:space="preserve">ЧУЗ "РЖД-Медицина" г. Курган" </t>
  </si>
  <si>
    <t xml:space="preserve">ГБУ "Шадр. дет.больница " </t>
  </si>
  <si>
    <t xml:space="preserve">ГБУ "Шадр.поликлиника" </t>
  </si>
  <si>
    <t xml:space="preserve">ГБУ "Кург.обл. спец. инфек. б-ц </t>
  </si>
  <si>
    <t xml:space="preserve">ЗАО "Центр семейной медицины" </t>
  </si>
  <si>
    <t xml:space="preserve">ООО "Диакав" </t>
  </si>
  <si>
    <t xml:space="preserve">ООО МЦ "Здоровье" </t>
  </si>
  <si>
    <t xml:space="preserve">ООО "ЦАД 45" </t>
  </si>
  <si>
    <t xml:space="preserve">ООО "МАСТЕРСЛУХ" </t>
  </si>
  <si>
    <t xml:space="preserve">ООО НУЗ ОК "ОРБИТА" </t>
  </si>
  <si>
    <t xml:space="preserve">ООО "ОФТАЛЬМО-РЕГИОН" </t>
  </si>
  <si>
    <t xml:space="preserve">ООО "МЕДЛАЙН" </t>
  </si>
  <si>
    <t xml:space="preserve">ООО "Центр микрохирургии глаза "Визус-1" </t>
  </si>
  <si>
    <t>Распределение плана госпитализаций в разрезе профилей по уровням оказания специализированной медицинской помощи в условиях круглосуточного стационара на 2022 год</t>
  </si>
  <si>
    <t>Распределение объемов и финансового обеспечения  первичной медицинской помощи в условиях дневного стационара на 2022 год (дневной стационар при поликлинике)</t>
  </si>
  <si>
    <t>патологии беременности (акушерское дело)</t>
  </si>
  <si>
    <t>Распределение объемов и финансового обеспечения  специализированной медицинской помощи в условиях дневного стационара на 2022 год (дневной стационар при стационаре)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</si>
</sst>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₽_-;\-* #,##0.00_₽_-;_-* &quot;-&quot;??_₽_-;_-@_-"/>
    <numFmt numFmtId="164" formatCode="_-* #,##0.00_р_._-;\-* #,##0.00_р_._-;_-* &quot;-&quot;??_р_._-;_-@_-"/>
    <numFmt numFmtId="165" formatCode="_-* #,##0_₽_-;\-* #,##0_₽_-;_-* &quot;-&quot;??_₽_-;_-@_-"/>
    <numFmt numFmtId="166" formatCode="0.00_ ;[Red]\-0.00\ "/>
    <numFmt numFmtId="167" formatCode="#,##0.00\ _₽"/>
    <numFmt numFmtId="171" formatCode="#,##0.00&quot;р.&quot;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9" tint="-0.249977111117893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0"/>
      <name val="Arial Cyr"/>
      <charset val="204"/>
    </font>
    <font>
      <i/>
      <sz val="10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0"/>
      <name val="Arial Cyr"/>
      <charset val="204"/>
    </font>
    <font>
      <b/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24" borderId="9" applyNumberFormat="0" applyFon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  <xf numFmtId="0" fontId="29" fillId="0" borderId="0"/>
    <xf numFmtId="0" fontId="31" fillId="0" borderId="0"/>
    <xf numFmtId="0" fontId="1" fillId="0" borderId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4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indent="1"/>
    </xf>
    <xf numFmtId="3" fontId="3" fillId="2" borderId="0" xfId="0" applyNumberFormat="1" applyFont="1" applyFill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wrapText="1"/>
    </xf>
    <xf numFmtId="3" fontId="2" fillId="2" borderId="1" xfId="1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3" fontId="5" fillId="2" borderId="0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/>
    <xf numFmtId="165" fontId="26" fillId="0" borderId="1" xfId="1" applyNumberFormat="1" applyFont="1" applyBorder="1"/>
    <xf numFmtId="0" fontId="27" fillId="0" borderId="1" xfId="0" applyFont="1" applyBorder="1"/>
    <xf numFmtId="165" fontId="27" fillId="0" borderId="1" xfId="1" applyNumberFormat="1" applyFont="1" applyBorder="1" applyAlignment="1">
      <alignment vertical="center"/>
    </xf>
    <xf numFmtId="165" fontId="27" fillId="2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/>
    <xf numFmtId="0" fontId="2" fillId="2" borderId="1" xfId="0" applyFont="1" applyFill="1" applyBorder="1"/>
    <xf numFmtId="0" fontId="4" fillId="2" borderId="1" xfId="0" applyFont="1" applyFill="1" applyBorder="1"/>
    <xf numFmtId="0" fontId="4" fillId="2" borderId="16" xfId="0" applyFont="1" applyFill="1" applyBorder="1" applyAlignment="1"/>
    <xf numFmtId="166" fontId="2" fillId="2" borderId="0" xfId="0" applyNumberFormat="1" applyFont="1" applyFill="1"/>
    <xf numFmtId="166" fontId="3" fillId="2" borderId="0" xfId="0" applyNumberFormat="1" applyFont="1" applyFill="1"/>
    <xf numFmtId="3" fontId="2" fillId="2" borderId="1" xfId="0" applyNumberFormat="1" applyFont="1" applyFill="1" applyBorder="1"/>
    <xf numFmtId="0" fontId="4" fillId="2" borderId="2" xfId="0" applyFont="1" applyFill="1" applyBorder="1" applyAlignment="1"/>
    <xf numFmtId="4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0" borderId="1" xfId="0" applyFont="1" applyFill="1" applyBorder="1"/>
    <xf numFmtId="0" fontId="2" fillId="0" borderId="0" xfId="0" applyFont="1" applyFill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16" xfId="0" applyFont="1" applyFill="1" applyBorder="1" applyAlignment="1"/>
    <xf numFmtId="0" fontId="3" fillId="0" borderId="0" xfId="0" applyFont="1" applyFill="1"/>
    <xf numFmtId="3" fontId="3" fillId="0" borderId="1" xfId="0" applyNumberFormat="1" applyFont="1" applyFill="1" applyBorder="1" applyAlignment="1">
      <alignment wrapText="1"/>
    </xf>
    <xf numFmtId="3" fontId="3" fillId="0" borderId="0" xfId="0" applyNumberFormat="1" applyFont="1" applyFill="1" applyAlignment="1">
      <alignment horizontal="right" indent="1"/>
    </xf>
    <xf numFmtId="3" fontId="3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3" fontId="3" fillId="0" borderId="1" xfId="0" applyNumberFormat="1" applyFont="1" applyFill="1" applyBorder="1" applyAlignment="1">
      <alignment horizontal="right" wrapText="1" indent="1"/>
    </xf>
    <xf numFmtId="3" fontId="2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indent="1"/>
    </xf>
    <xf numFmtId="3" fontId="6" fillId="0" borderId="1" xfId="0" applyNumberFormat="1" applyFont="1" applyFill="1" applyBorder="1" applyAlignment="1">
      <alignment wrapText="1"/>
    </xf>
    <xf numFmtId="0" fontId="4" fillId="0" borderId="0" xfId="0" applyFont="1" applyFill="1"/>
    <xf numFmtId="3" fontId="5" fillId="0" borderId="0" xfId="0" applyNumberFormat="1" applyFont="1" applyFill="1" applyBorder="1" applyAlignment="1">
      <alignment wrapText="1"/>
    </xf>
    <xf numFmtId="166" fontId="3" fillId="0" borderId="0" xfId="0" applyNumberFormat="1" applyFont="1" applyFill="1"/>
    <xf numFmtId="3" fontId="4" fillId="0" borderId="1" xfId="0" applyNumberFormat="1" applyFont="1" applyFill="1" applyBorder="1" applyAlignment="1">
      <alignment wrapText="1"/>
    </xf>
    <xf numFmtId="166" fontId="2" fillId="0" borderId="0" xfId="0" applyNumberFormat="1" applyFont="1" applyFill="1"/>
    <xf numFmtId="165" fontId="25" fillId="2" borderId="1" xfId="1" applyNumberFormat="1" applyFont="1" applyFill="1" applyBorder="1" applyAlignment="1">
      <alignment wrapText="1"/>
    </xf>
    <xf numFmtId="165" fontId="25" fillId="2" borderId="1" xfId="1" applyNumberFormat="1" applyFont="1" applyFill="1" applyBorder="1" applyAlignment="1">
      <alignment vertical="top" wrapText="1"/>
    </xf>
    <xf numFmtId="0" fontId="2" fillId="0" borderId="0" xfId="0" applyFont="1" applyFill="1" applyAlignment="1"/>
    <xf numFmtId="1" fontId="2" fillId="0" borderId="1" xfId="0" applyNumberFormat="1" applyFont="1" applyFill="1" applyBorder="1"/>
    <xf numFmtId="4" fontId="2" fillId="2" borderId="1" xfId="0" applyNumberFormat="1" applyFont="1" applyFill="1" applyBorder="1" applyAlignment="1">
      <alignment horizontal="center" wrapText="1"/>
    </xf>
    <xf numFmtId="3" fontId="31" fillId="0" borderId="1" xfId="45" applyNumberFormat="1" applyFill="1" applyBorder="1" applyAlignment="1"/>
    <xf numFmtId="3" fontId="7" fillId="0" borderId="1" xfId="45" applyNumberFormat="1" applyFont="1" applyFill="1" applyBorder="1" applyAlignment="1"/>
    <xf numFmtId="4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3" fillId="25" borderId="0" xfId="0" applyFont="1" applyFill="1"/>
    <xf numFmtId="0" fontId="4" fillId="25" borderId="0" xfId="0" applyFont="1" applyFill="1" applyAlignment="1"/>
    <xf numFmtId="49" fontId="2" fillId="25" borderId="1" xfId="0" applyNumberFormat="1" applyFont="1" applyFill="1" applyBorder="1" applyAlignment="1">
      <alignment horizontal="center" wrapText="1"/>
    </xf>
    <xf numFmtId="1" fontId="2" fillId="25" borderId="1" xfId="0" applyNumberFormat="1" applyFont="1" applyFill="1" applyBorder="1"/>
    <xf numFmtId="0" fontId="2" fillId="25" borderId="1" xfId="0" applyFont="1" applyFill="1" applyBorder="1"/>
    <xf numFmtId="166" fontId="3" fillId="25" borderId="0" xfId="0" applyNumberFormat="1" applyFont="1" applyFill="1"/>
    <xf numFmtId="0" fontId="25" fillId="0" borderId="0" xfId="0" applyFont="1"/>
    <xf numFmtId="165" fontId="32" fillId="0" borderId="1" xfId="1" applyNumberFormat="1" applyFont="1" applyBorder="1" applyAlignment="1">
      <alignment horizontal="center" vertical="center" wrapText="1"/>
    </xf>
    <xf numFmtId="165" fontId="27" fillId="0" borderId="1" xfId="1" applyNumberFormat="1" applyFont="1" applyBorder="1"/>
    <xf numFmtId="164" fontId="27" fillId="0" borderId="1" xfId="1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165" fontId="26" fillId="0" borderId="1" xfId="1" applyNumberFormat="1" applyFont="1" applyBorder="1" applyAlignment="1">
      <alignment vertical="center"/>
    </xf>
    <xf numFmtId="0" fontId="30" fillId="0" borderId="0" xfId="0" applyFont="1"/>
    <xf numFmtId="3" fontId="3" fillId="2" borderId="1" xfId="0" applyNumberFormat="1" applyFont="1" applyFill="1" applyBorder="1" applyAlignment="1">
      <alignment vertical="center" wrapText="1"/>
    </xf>
    <xf numFmtId="3" fontId="33" fillId="2" borderId="1" xfId="0" applyNumberFormat="1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wrapText="1"/>
    </xf>
    <xf numFmtId="3" fontId="34" fillId="2" borderId="1" xfId="1" applyNumberFormat="1" applyFont="1" applyFill="1" applyBorder="1" applyAlignment="1">
      <alignment wrapText="1"/>
    </xf>
    <xf numFmtId="3" fontId="35" fillId="2" borderId="1" xfId="0" applyNumberFormat="1" applyFont="1" applyFill="1" applyBorder="1" applyAlignment="1">
      <alignment horizontal="right" indent="1"/>
    </xf>
    <xf numFmtId="0" fontId="27" fillId="0" borderId="1" xfId="0" applyFont="1" applyFill="1" applyBorder="1" applyAlignment="1">
      <alignment horizontal="left" vertical="center" wrapText="1"/>
    </xf>
    <xf numFmtId="167" fontId="26" fillId="0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4" fontId="2" fillId="0" borderId="1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9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wrapText="1"/>
    </xf>
    <xf numFmtId="4" fontId="3" fillId="2" borderId="1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2" fillId="0" borderId="16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4" fontId="2" fillId="2" borderId="12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center" wrapText="1"/>
    </xf>
    <xf numFmtId="4" fontId="2" fillId="0" borderId="19" xfId="0" applyNumberFormat="1" applyFont="1" applyFill="1" applyBorder="1" applyAlignment="1">
      <alignment horizontal="center" wrapText="1"/>
    </xf>
    <xf numFmtId="4" fontId="2" fillId="0" borderId="21" xfId="0" applyNumberFormat="1" applyFont="1" applyFill="1" applyBorder="1" applyAlignment="1">
      <alignment horizontal="center" wrapText="1"/>
    </xf>
    <xf numFmtId="4" fontId="2" fillId="0" borderId="14" xfId="0" applyNumberFormat="1" applyFont="1" applyFill="1" applyBorder="1" applyAlignment="1">
      <alignment horizontal="center" wrapText="1"/>
    </xf>
    <xf numFmtId="4" fontId="2" fillId="25" borderId="1" xfId="0" applyNumberFormat="1" applyFont="1" applyFill="1" applyBorder="1" applyAlignment="1">
      <alignment horizontal="center" wrapText="1"/>
    </xf>
    <xf numFmtId="4" fontId="2" fillId="25" borderId="16" xfId="0" applyNumberFormat="1" applyFont="1" applyFill="1" applyBorder="1" applyAlignment="1">
      <alignment horizontal="center" wrapText="1"/>
    </xf>
    <xf numFmtId="4" fontId="2" fillId="25" borderId="2" xfId="0" applyNumberFormat="1" applyFont="1" applyFill="1" applyBorder="1" applyAlignment="1">
      <alignment horizontal="center" wrapText="1"/>
    </xf>
    <xf numFmtId="0" fontId="3" fillId="25" borderId="16" xfId="0" applyFont="1" applyFill="1" applyBorder="1" applyAlignment="1">
      <alignment horizontal="center" vertical="center" wrapText="1"/>
    </xf>
    <xf numFmtId="0" fontId="3" fillId="25" borderId="17" xfId="0" applyFont="1" applyFill="1" applyBorder="1" applyAlignment="1">
      <alignment horizontal="center" vertical="center" wrapText="1"/>
    </xf>
    <xf numFmtId="0" fontId="3" fillId="25" borderId="2" xfId="0" applyFont="1" applyFill="1" applyBorder="1" applyAlignment="1">
      <alignment horizontal="center" vertical="center" wrapText="1"/>
    </xf>
    <xf numFmtId="4" fontId="33" fillId="0" borderId="12" xfId="0" applyNumberFormat="1" applyFont="1" applyFill="1" applyBorder="1" applyAlignment="1">
      <alignment horizontal="center" vertical="center" wrapText="1"/>
    </xf>
    <xf numFmtId="4" fontId="33" fillId="0" borderId="15" xfId="0" applyNumberFormat="1" applyFont="1" applyFill="1" applyBorder="1" applyAlignment="1">
      <alignment horizontal="center" vertical="center" wrapText="1"/>
    </xf>
    <xf numFmtId="4" fontId="33" fillId="0" borderId="13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wrapText="1"/>
    </xf>
    <xf numFmtId="3" fontId="3" fillId="0" borderId="16" xfId="0" applyNumberFormat="1" applyFont="1" applyFill="1" applyBorder="1" applyAlignment="1">
      <alignment horizontal="center" wrapText="1"/>
    </xf>
    <xf numFmtId="3" fontId="3" fillId="0" borderId="17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wrapText="1"/>
    </xf>
    <xf numFmtId="3" fontId="2" fillId="0" borderId="13" xfId="0" applyNumberFormat="1" applyFont="1" applyFill="1" applyBorder="1" applyAlignment="1">
      <alignment horizontal="center" wrapText="1"/>
    </xf>
    <xf numFmtId="0" fontId="28" fillId="2" borderId="1" xfId="0" applyFont="1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wrapText="1"/>
    </xf>
    <xf numFmtId="3" fontId="2" fillId="2" borderId="13" xfId="0" applyNumberFormat="1" applyFont="1" applyFill="1" applyBorder="1" applyAlignment="1">
      <alignment horizontal="center" wrapText="1"/>
    </xf>
    <xf numFmtId="3" fontId="2" fillId="2" borderId="15" xfId="0" applyNumberFormat="1" applyFont="1" applyFill="1" applyBorder="1" applyAlignment="1">
      <alignment horizont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3" fillId="2" borderId="16" xfId="0" applyNumberFormat="1" applyFont="1" applyFill="1" applyBorder="1" applyAlignment="1">
      <alignment horizontal="center" wrapText="1"/>
    </xf>
    <xf numFmtId="3" fontId="3" fillId="2" borderId="17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32" fillId="0" borderId="1" xfId="1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wrapText="1"/>
    </xf>
    <xf numFmtId="3" fontId="2" fillId="2" borderId="17" xfId="0" applyNumberFormat="1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31" fillId="0" borderId="12" xfId="45" applyBorder="1" applyAlignment="1">
      <alignment horizontal="center" vertical="center" wrapText="1"/>
    </xf>
    <xf numFmtId="0" fontId="31" fillId="0" borderId="13" xfId="45" applyBorder="1" applyAlignment="1">
      <alignment horizontal="center" vertical="center" wrapText="1"/>
    </xf>
    <xf numFmtId="0" fontId="31" fillId="0" borderId="19" xfId="45" applyBorder="1" applyAlignment="1">
      <alignment horizontal="left"/>
    </xf>
    <xf numFmtId="0" fontId="31" fillId="0" borderId="21" xfId="45" applyBorder="1" applyAlignment="1">
      <alignment horizontal="left"/>
    </xf>
    <xf numFmtId="0" fontId="31" fillId="0" borderId="12" xfId="45" applyBorder="1" applyAlignment="1">
      <alignment horizontal="center" vertical="center"/>
    </xf>
    <xf numFmtId="0" fontId="31" fillId="0" borderId="13" xfId="45" applyBorder="1" applyAlignment="1">
      <alignment horizontal="center" vertical="center"/>
    </xf>
    <xf numFmtId="49" fontId="37" fillId="0" borderId="23" xfId="45" applyNumberFormat="1" applyFont="1" applyBorder="1" applyAlignment="1">
      <alignment horizontal="left" vertical="center"/>
    </xf>
    <xf numFmtId="0" fontId="38" fillId="0" borderId="23" xfId="45" applyFont="1" applyBorder="1" applyAlignment="1"/>
    <xf numFmtId="0" fontId="38" fillId="0" borderId="0" xfId="45" applyFont="1"/>
    <xf numFmtId="0" fontId="38" fillId="0" borderId="0" xfId="45" applyFont="1" applyBorder="1"/>
    <xf numFmtId="0" fontId="38" fillId="0" borderId="12" xfId="45" applyFont="1" applyBorder="1" applyAlignment="1">
      <alignment horizontal="center" vertical="center"/>
    </xf>
    <xf numFmtId="0" fontId="38" fillId="0" borderId="12" xfId="45" applyFont="1" applyBorder="1" applyAlignment="1">
      <alignment horizontal="center" vertical="center" wrapText="1"/>
    </xf>
    <xf numFmtId="3" fontId="38" fillId="0" borderId="1" xfId="45" applyNumberFormat="1" applyFont="1" applyBorder="1" applyAlignment="1">
      <alignment horizontal="center" wrapText="1" shrinkToFit="1"/>
    </xf>
    <xf numFmtId="3" fontId="38" fillId="0" borderId="16" xfId="45" applyNumberFormat="1" applyFont="1" applyBorder="1" applyAlignment="1">
      <alignment horizontal="center" wrapText="1" shrinkToFit="1"/>
    </xf>
    <xf numFmtId="3" fontId="38" fillId="0" borderId="17" xfId="45" applyNumberFormat="1" applyFont="1" applyBorder="1" applyAlignment="1">
      <alignment horizontal="center" wrapText="1" shrinkToFit="1"/>
    </xf>
    <xf numFmtId="3" fontId="38" fillId="0" borderId="2" xfId="45" applyNumberFormat="1" applyFont="1" applyBorder="1" applyAlignment="1">
      <alignment horizontal="center" wrapText="1" shrinkToFit="1"/>
    </xf>
    <xf numFmtId="4" fontId="38" fillId="0" borderId="1" xfId="45" applyNumberFormat="1" applyFont="1" applyBorder="1" applyAlignment="1">
      <alignment horizontal="center" wrapText="1" shrinkToFit="1"/>
    </xf>
    <xf numFmtId="4" fontId="38" fillId="0" borderId="22" xfId="45" applyNumberFormat="1" applyFont="1" applyBorder="1" applyAlignment="1">
      <alignment horizontal="center"/>
    </xf>
    <xf numFmtId="0" fontId="38" fillId="0" borderId="0" xfId="45" applyFont="1" applyBorder="1" applyAlignment="1">
      <alignment horizontal="center"/>
    </xf>
    <xf numFmtId="4" fontId="38" fillId="0" borderId="0" xfId="45" applyNumberFormat="1" applyFont="1" applyBorder="1" applyAlignment="1">
      <alignment horizontal="center"/>
    </xf>
    <xf numFmtId="0" fontId="38" fillId="0" borderId="13" xfId="45" applyFont="1" applyBorder="1" applyAlignment="1">
      <alignment horizontal="center" vertical="center"/>
    </xf>
    <xf numFmtId="0" fontId="38" fillId="0" borderId="13" xfId="45" applyFont="1" applyBorder="1" applyAlignment="1">
      <alignment horizontal="center" vertical="center" wrapText="1"/>
    </xf>
    <xf numFmtId="3" fontId="38" fillId="0" borderId="1" xfId="45" applyNumberFormat="1" applyFont="1" applyBorder="1" applyAlignment="1">
      <alignment horizontal="center" shrinkToFit="1"/>
    </xf>
    <xf numFmtId="0" fontId="38" fillId="0" borderId="19" xfId="45" applyFont="1" applyBorder="1" applyAlignment="1">
      <alignment horizontal="left"/>
    </xf>
    <xf numFmtId="0" fontId="38" fillId="0" borderId="21" xfId="45" applyFont="1" applyBorder="1" applyAlignment="1">
      <alignment horizontal="left"/>
    </xf>
    <xf numFmtId="171" fontId="38" fillId="0" borderId="0" xfId="45" applyNumberFormat="1" applyFont="1"/>
    <xf numFmtId="0" fontId="38" fillId="0" borderId="1" xfId="45" applyFont="1" applyBorder="1"/>
    <xf numFmtId="3" fontId="38" fillId="0" borderId="1" xfId="45" applyNumberFormat="1" applyFont="1" applyBorder="1" applyAlignment="1">
      <alignment shrinkToFit="1"/>
    </xf>
    <xf numFmtId="3" fontId="38" fillId="0" borderId="1" xfId="45" applyNumberFormat="1" applyFont="1" applyBorder="1" applyAlignment="1">
      <alignment horizontal="right" shrinkToFit="1"/>
    </xf>
    <xf numFmtId="4" fontId="38" fillId="0" borderId="1" xfId="45" applyNumberFormat="1" applyFont="1" applyBorder="1" applyAlignment="1">
      <alignment shrinkToFit="1"/>
    </xf>
    <xf numFmtId="0" fontId="38" fillId="0" borderId="1" xfId="45" applyFont="1" applyBorder="1" applyAlignment="1"/>
    <xf numFmtId="0" fontId="39" fillId="0" borderId="1" xfId="45" applyFont="1" applyBorder="1"/>
    <xf numFmtId="3" fontId="39" fillId="0" borderId="1" xfId="45" applyNumberFormat="1" applyFont="1" applyBorder="1" applyAlignment="1">
      <alignment shrinkToFit="1"/>
    </xf>
    <xf numFmtId="4" fontId="39" fillId="0" borderId="1" xfId="45" applyNumberFormat="1" applyFont="1" applyBorder="1" applyAlignment="1">
      <alignment shrinkToFit="1"/>
    </xf>
    <xf numFmtId="0" fontId="39" fillId="0" borderId="0" xfId="45" applyFont="1"/>
    <xf numFmtId="4" fontId="38" fillId="0" borderId="0" xfId="45" applyNumberFormat="1" applyFont="1" applyBorder="1" applyAlignment="1">
      <alignment shrinkToFit="1"/>
    </xf>
    <xf numFmtId="0" fontId="31" fillId="0" borderId="0" xfId="45"/>
    <xf numFmtId="0" fontId="31" fillId="0" borderId="0" xfId="45" applyBorder="1"/>
    <xf numFmtId="4" fontId="31" fillId="0" borderId="0" xfId="45" applyNumberFormat="1" applyBorder="1" applyAlignment="1">
      <alignment horizontal="center"/>
    </xf>
    <xf numFmtId="171" fontId="31" fillId="0" borderId="0" xfId="45" applyNumberFormat="1"/>
    <xf numFmtId="4" fontId="31" fillId="0" borderId="0" xfId="45" applyNumberFormat="1" applyBorder="1" applyAlignment="1">
      <alignment shrinkToFit="1"/>
    </xf>
    <xf numFmtId="0" fontId="31" fillId="0" borderId="0" xfId="45" applyBorder="1" applyAlignment="1">
      <alignment horizontal="center"/>
    </xf>
    <xf numFmtId="171" fontId="36" fillId="0" borderId="0" xfId="45" applyNumberFormat="1" applyFont="1"/>
    <xf numFmtId="0" fontId="36" fillId="0" borderId="0" xfId="45" applyFont="1"/>
    <xf numFmtId="0" fontId="31" fillId="0" borderId="1" xfId="45" applyBorder="1"/>
    <xf numFmtId="3" fontId="31" fillId="0" borderId="1" xfId="45" applyNumberFormat="1" applyBorder="1" applyAlignment="1">
      <alignment shrinkToFit="1"/>
    </xf>
    <xf numFmtId="3" fontId="31" fillId="0" borderId="1" xfId="45" applyNumberFormat="1" applyBorder="1" applyAlignment="1">
      <alignment horizontal="right" shrinkToFit="1"/>
    </xf>
    <xf numFmtId="4" fontId="31" fillId="0" borderId="1" xfId="45" applyNumberFormat="1" applyBorder="1" applyAlignment="1">
      <alignment shrinkToFit="1"/>
    </xf>
    <xf numFmtId="0" fontId="36" fillId="0" borderId="1" xfId="45" applyFont="1" applyBorder="1" applyAlignment="1"/>
    <xf numFmtId="3" fontId="36" fillId="0" borderId="1" xfId="45" applyNumberFormat="1" applyFont="1" applyBorder="1" applyAlignment="1">
      <alignment shrinkToFit="1"/>
    </xf>
    <xf numFmtId="4" fontId="36" fillId="0" borderId="1" xfId="45" applyNumberFormat="1" applyFont="1" applyBorder="1" applyAlignment="1">
      <alignment shrinkToFit="1"/>
    </xf>
    <xf numFmtId="0" fontId="36" fillId="0" borderId="1" xfId="45" applyFont="1" applyBorder="1"/>
    <xf numFmtId="3" fontId="31" fillId="0" borderId="12" xfId="45" applyNumberFormat="1" applyBorder="1" applyAlignment="1">
      <alignment horizontal="center" vertical="center" wrapText="1" shrinkToFit="1"/>
    </xf>
    <xf numFmtId="4" fontId="31" fillId="0" borderId="12" xfId="45" applyNumberFormat="1" applyBorder="1" applyAlignment="1">
      <alignment horizontal="center" vertical="center" wrapText="1" shrinkToFit="1"/>
    </xf>
    <xf numFmtId="3" fontId="31" fillId="0" borderId="13" xfId="45" applyNumberFormat="1" applyBorder="1" applyAlignment="1">
      <alignment horizontal="center" vertical="center" wrapText="1" shrinkToFit="1"/>
    </xf>
    <xf numFmtId="4" fontId="31" fillId="0" borderId="13" xfId="45" applyNumberFormat="1" applyBorder="1" applyAlignment="1">
      <alignment horizontal="center" vertical="center" wrapText="1" shrinkToFit="1"/>
    </xf>
    <xf numFmtId="49" fontId="37" fillId="0" borderId="23" xfId="45" applyNumberFormat="1" applyFont="1" applyBorder="1" applyAlignment="1">
      <alignment vertical="center" wrapText="1"/>
    </xf>
    <xf numFmtId="0" fontId="38" fillId="0" borderId="23" xfId="45" applyFont="1" applyBorder="1" applyAlignment="1">
      <alignment wrapText="1"/>
    </xf>
    <xf numFmtId="49" fontId="37" fillId="0" borderId="23" xfId="45" applyNumberFormat="1" applyFont="1" applyBorder="1" applyAlignment="1">
      <alignment horizontal="center" vertical="center" wrapText="1"/>
    </xf>
    <xf numFmtId="0" fontId="31" fillId="0" borderId="0" xfId="45"/>
    <xf numFmtId="0" fontId="31" fillId="0" borderId="0" xfId="45" applyBorder="1"/>
    <xf numFmtId="4" fontId="31" fillId="0" borderId="0" xfId="45" applyNumberFormat="1" applyBorder="1" applyAlignment="1">
      <alignment horizontal="center"/>
    </xf>
    <xf numFmtId="171" fontId="31" fillId="0" borderId="0" xfId="45" applyNumberFormat="1"/>
    <xf numFmtId="4" fontId="31" fillId="0" borderId="0" xfId="45" applyNumberFormat="1" applyBorder="1" applyAlignment="1">
      <alignment shrinkToFit="1"/>
    </xf>
    <xf numFmtId="0" fontId="31" fillId="0" borderId="0" xfId="45" applyBorder="1" applyAlignment="1">
      <alignment horizontal="center"/>
    </xf>
    <xf numFmtId="0" fontId="36" fillId="0" borderId="0" xfId="45" applyFont="1"/>
    <xf numFmtId="171" fontId="36" fillId="0" borderId="0" xfId="45" applyNumberFormat="1" applyFont="1"/>
    <xf numFmtId="0" fontId="31" fillId="0" borderId="12" xfId="45" applyFont="1" applyBorder="1" applyAlignment="1">
      <alignment horizontal="center" vertical="center"/>
    </xf>
    <xf numFmtId="0" fontId="31" fillId="0" borderId="12" xfId="45" applyFont="1" applyBorder="1" applyAlignment="1">
      <alignment horizontal="center" vertical="center" wrapText="1"/>
    </xf>
    <xf numFmtId="3" fontId="31" fillId="0" borderId="12" xfId="45" applyNumberFormat="1" applyFont="1" applyBorder="1" applyAlignment="1">
      <alignment horizontal="center" vertical="center" wrapText="1" shrinkToFit="1"/>
    </xf>
    <xf numFmtId="4" fontId="31" fillId="0" borderId="12" xfId="45" applyNumberFormat="1" applyFont="1" applyBorder="1" applyAlignment="1">
      <alignment horizontal="center" vertical="center" wrapText="1" shrinkToFit="1"/>
    </xf>
    <xf numFmtId="0" fontId="31" fillId="0" borderId="1" xfId="45" applyFont="1" applyBorder="1"/>
    <xf numFmtId="3" fontId="31" fillId="0" borderId="1" xfId="45" applyNumberFormat="1" applyFont="1" applyBorder="1" applyAlignment="1">
      <alignment shrinkToFit="1"/>
    </xf>
    <xf numFmtId="3" fontId="31" fillId="0" borderId="1" xfId="45" applyNumberFormat="1" applyFont="1" applyBorder="1" applyAlignment="1">
      <alignment horizontal="right" shrinkToFit="1"/>
    </xf>
    <xf numFmtId="4" fontId="31" fillId="0" borderId="1" xfId="45" applyNumberFormat="1" applyFont="1" applyBorder="1" applyAlignment="1">
      <alignment shrinkToFit="1"/>
    </xf>
    <xf numFmtId="0" fontId="31" fillId="0" borderId="1" xfId="45" applyFont="1" applyBorder="1" applyAlignment="1"/>
    <xf numFmtId="4" fontId="31" fillId="0" borderId="0" xfId="45" applyNumberFormat="1" applyFont="1" applyBorder="1" applyAlignment="1">
      <alignment shrinkToFit="1"/>
    </xf>
    <xf numFmtId="0" fontId="31" fillId="0" borderId="15" xfId="45" applyFont="1" applyBorder="1" applyAlignment="1">
      <alignment horizontal="center" vertical="center"/>
    </xf>
    <xf numFmtId="0" fontId="31" fillId="0" borderId="15" xfId="45" applyFont="1" applyBorder="1" applyAlignment="1">
      <alignment horizontal="center" vertical="center" wrapText="1"/>
    </xf>
    <xf numFmtId="3" fontId="31" fillId="0" borderId="15" xfId="45" applyNumberFormat="1" applyFont="1" applyBorder="1" applyAlignment="1">
      <alignment horizontal="center" vertical="center" wrapText="1" shrinkToFit="1"/>
    </xf>
    <xf numFmtId="4" fontId="31" fillId="0" borderId="15" xfId="45" applyNumberFormat="1" applyFont="1" applyBorder="1" applyAlignment="1">
      <alignment horizontal="center" vertical="center" wrapText="1" shrinkToFit="1"/>
    </xf>
    <xf numFmtId="0" fontId="31" fillId="0" borderId="0" xfId="45" applyFont="1" applyBorder="1" applyAlignment="1">
      <alignment horizontal="left"/>
    </xf>
    <xf numFmtId="0" fontId="31" fillId="0" borderId="0" xfId="45" applyFont="1" applyBorder="1"/>
    <xf numFmtId="3" fontId="31" fillId="0" borderId="0" xfId="45" applyNumberFormat="1" applyFont="1" applyBorder="1" applyAlignment="1">
      <alignment shrinkToFit="1"/>
    </xf>
    <xf numFmtId="0" fontId="0" fillId="0" borderId="0" xfId="0" applyBorder="1"/>
    <xf numFmtId="4" fontId="2" fillId="0" borderId="1" xfId="0" applyNumberFormat="1" applyFont="1" applyFill="1" applyBorder="1" applyAlignment="1">
      <alignment wrapText="1"/>
    </xf>
    <xf numFmtId="4" fontId="2" fillId="0" borderId="17" xfId="0" applyNumberFormat="1" applyFont="1" applyFill="1" applyBorder="1" applyAlignment="1">
      <alignment horizontal="center" wrapText="1"/>
    </xf>
  </cellXfs>
  <cellStyles count="4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4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5"/>
    <cellStyle name="Обычный 3" xfId="44"/>
    <cellStyle name="Обычный 4" xfId="46"/>
    <cellStyle name="Финансовый" xfId="1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3"/>
  <sheetViews>
    <sheetView workbookViewId="0">
      <pane xSplit="2" ySplit="6" topLeftCell="G10" activePane="bottomRight" state="frozen"/>
      <selection pane="topRight" activeCell="C1" sqref="C1"/>
      <selection pane="bottomLeft" activeCell="A7" sqref="A7"/>
      <selection pane="bottomRight" activeCell="H7" sqref="H7"/>
    </sheetView>
  </sheetViews>
  <sheetFormatPr defaultRowHeight="15" x14ac:dyDescent="0.2"/>
  <cols>
    <col min="1" max="1" width="6.7109375" style="1" customWidth="1"/>
    <col min="2" max="2" width="50.85546875" style="5" customWidth="1"/>
    <col min="3" max="6" width="13.85546875" style="42" hidden="1" customWidth="1"/>
    <col min="7" max="7" width="19.5703125" style="44" customWidth="1"/>
    <col min="8" max="9" width="15.85546875" style="9" customWidth="1"/>
    <col min="10" max="13" width="13.42578125" style="10" customWidth="1"/>
    <col min="14" max="23" width="11.28515625" style="1" customWidth="1"/>
    <col min="24" max="16384" width="9.140625" style="1"/>
  </cols>
  <sheetData>
    <row r="1" spans="1:23" x14ac:dyDescent="0.2">
      <c r="M1" s="11"/>
      <c r="W1" s="25" t="s">
        <v>279</v>
      </c>
    </row>
    <row r="2" spans="1:23" x14ac:dyDescent="0.2">
      <c r="W2" s="25" t="s">
        <v>278</v>
      </c>
    </row>
    <row r="3" spans="1:23" ht="18" customHeight="1" x14ac:dyDescent="0.25">
      <c r="A3" s="4" t="s">
        <v>257</v>
      </c>
      <c r="B3" s="35"/>
      <c r="C3" s="39"/>
      <c r="D3" s="39"/>
      <c r="E3" s="39"/>
      <c r="F3" s="39"/>
      <c r="G3" s="63"/>
      <c r="H3" s="35"/>
      <c r="I3" s="35"/>
      <c r="J3" s="35"/>
      <c r="K3" s="35"/>
      <c r="L3" s="35"/>
      <c r="M3" s="35"/>
      <c r="W3" s="1" t="s">
        <v>70</v>
      </c>
    </row>
    <row r="4" spans="1:23" s="36" customFormat="1" ht="57.75" customHeight="1" x14ac:dyDescent="0.2">
      <c r="A4" s="98" t="s">
        <v>0</v>
      </c>
      <c r="B4" s="99" t="s">
        <v>1</v>
      </c>
      <c r="C4" s="100" t="s">
        <v>113</v>
      </c>
      <c r="D4" s="100"/>
      <c r="E4" s="100"/>
      <c r="F4" s="100"/>
      <c r="G4" s="101" t="s">
        <v>109</v>
      </c>
      <c r="H4" s="108" t="s">
        <v>258</v>
      </c>
      <c r="I4" s="109"/>
      <c r="J4" s="104" t="s">
        <v>106</v>
      </c>
      <c r="K4" s="104"/>
      <c r="L4" s="104"/>
      <c r="M4" s="104"/>
      <c r="N4" s="105" t="s">
        <v>120</v>
      </c>
      <c r="O4" s="105"/>
      <c r="P4" s="105"/>
      <c r="Q4" s="105"/>
      <c r="R4" s="105"/>
      <c r="S4" s="105" t="s">
        <v>121</v>
      </c>
      <c r="T4" s="105"/>
      <c r="U4" s="105"/>
      <c r="V4" s="105"/>
      <c r="W4" s="105"/>
    </row>
    <row r="5" spans="1:23" s="2" customFormat="1" ht="49.5" customHeight="1" x14ac:dyDescent="0.2">
      <c r="A5" s="98"/>
      <c r="B5" s="99"/>
      <c r="C5" s="106" t="s">
        <v>109</v>
      </c>
      <c r="D5" s="106"/>
      <c r="E5" s="106" t="s">
        <v>110</v>
      </c>
      <c r="F5" s="106"/>
      <c r="G5" s="102"/>
      <c r="H5" s="110"/>
      <c r="I5" s="111"/>
      <c r="J5" s="104"/>
      <c r="K5" s="104"/>
      <c r="L5" s="104"/>
      <c r="M5" s="104"/>
      <c r="N5" s="107" t="s">
        <v>119</v>
      </c>
      <c r="O5" s="104" t="s">
        <v>65</v>
      </c>
      <c r="P5" s="104"/>
      <c r="Q5" s="104"/>
      <c r="R5" s="104"/>
      <c r="S5" s="107" t="s">
        <v>119</v>
      </c>
      <c r="T5" s="104" t="s">
        <v>65</v>
      </c>
      <c r="U5" s="104"/>
      <c r="V5" s="104"/>
      <c r="W5" s="104"/>
    </row>
    <row r="6" spans="1:23" s="6" customFormat="1" ht="91.5" customHeight="1" x14ac:dyDescent="0.2">
      <c r="A6" s="98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03"/>
      <c r="H6" s="87" t="s">
        <v>259</v>
      </c>
      <c r="I6" s="88" t="s">
        <v>260</v>
      </c>
      <c r="J6" s="69" t="s">
        <v>66</v>
      </c>
      <c r="K6" s="69" t="s">
        <v>67</v>
      </c>
      <c r="L6" s="69" t="s">
        <v>68</v>
      </c>
      <c r="M6" s="69" t="s">
        <v>69</v>
      </c>
      <c r="N6" s="107"/>
      <c r="O6" s="69" t="s">
        <v>66</v>
      </c>
      <c r="P6" s="69" t="s">
        <v>67</v>
      </c>
      <c r="Q6" s="69" t="s">
        <v>68</v>
      </c>
      <c r="R6" s="69" t="s">
        <v>69</v>
      </c>
      <c r="S6" s="107"/>
      <c r="T6" s="69" t="s">
        <v>66</v>
      </c>
      <c r="U6" s="69" t="s">
        <v>67</v>
      </c>
      <c r="V6" s="69" t="s">
        <v>68</v>
      </c>
      <c r="W6" s="69" t="s">
        <v>69</v>
      </c>
    </row>
    <row r="7" spans="1:23" x14ac:dyDescent="0.2">
      <c r="A7" s="27">
        <v>1</v>
      </c>
      <c r="B7" s="3" t="s">
        <v>2</v>
      </c>
      <c r="C7" s="37">
        <v>222</v>
      </c>
      <c r="D7" s="37">
        <v>8167</v>
      </c>
      <c r="E7" s="37">
        <v>2.6463225652640362E-2</v>
      </c>
      <c r="F7" s="37">
        <v>0.97353677434735963</v>
      </c>
      <c r="G7" s="52">
        <v>8389</v>
      </c>
      <c r="H7" s="13">
        <v>2335</v>
      </c>
      <c r="I7" s="89">
        <v>6</v>
      </c>
      <c r="J7" s="13">
        <v>584</v>
      </c>
      <c r="K7" s="13">
        <v>584</v>
      </c>
      <c r="L7" s="13">
        <v>584</v>
      </c>
      <c r="M7" s="13">
        <v>583</v>
      </c>
      <c r="N7" s="32">
        <v>62</v>
      </c>
      <c r="O7" s="32">
        <v>16</v>
      </c>
      <c r="P7" s="32">
        <v>16</v>
      </c>
      <c r="Q7" s="32">
        <v>16</v>
      </c>
      <c r="R7" s="32">
        <v>14</v>
      </c>
      <c r="S7" s="32">
        <v>2273</v>
      </c>
      <c r="T7" s="32">
        <v>568</v>
      </c>
      <c r="U7" s="32">
        <v>568</v>
      </c>
      <c r="V7" s="32">
        <v>568</v>
      </c>
      <c r="W7" s="32">
        <v>569</v>
      </c>
    </row>
    <row r="8" spans="1:23" x14ac:dyDescent="0.2">
      <c r="A8" s="27">
        <v>2</v>
      </c>
      <c r="B8" s="3" t="s">
        <v>3</v>
      </c>
      <c r="C8" s="37">
        <v>1082</v>
      </c>
      <c r="D8" s="37">
        <v>13789</v>
      </c>
      <c r="E8" s="37">
        <v>7.2759061260170801E-2</v>
      </c>
      <c r="F8" s="37">
        <v>0.92724093873982916</v>
      </c>
      <c r="G8" s="52">
        <v>14871</v>
      </c>
      <c r="H8" s="13">
        <v>4213</v>
      </c>
      <c r="I8" s="89">
        <v>5</v>
      </c>
      <c r="J8" s="13">
        <v>1053</v>
      </c>
      <c r="K8" s="13">
        <v>1053</v>
      </c>
      <c r="L8" s="13">
        <v>1053</v>
      </c>
      <c r="M8" s="13">
        <v>1054</v>
      </c>
      <c r="N8" s="32">
        <v>307</v>
      </c>
      <c r="O8" s="32">
        <v>77</v>
      </c>
      <c r="P8" s="32">
        <v>77</v>
      </c>
      <c r="Q8" s="32">
        <v>77</v>
      </c>
      <c r="R8" s="32">
        <v>76</v>
      </c>
      <c r="S8" s="32">
        <v>3906</v>
      </c>
      <c r="T8" s="32">
        <v>976</v>
      </c>
      <c r="U8" s="32">
        <v>976</v>
      </c>
      <c r="V8" s="32">
        <v>976</v>
      </c>
      <c r="W8" s="32">
        <v>978</v>
      </c>
    </row>
    <row r="9" spans="1:23" x14ac:dyDescent="0.2">
      <c r="A9" s="27">
        <v>3</v>
      </c>
      <c r="B9" s="3" t="s">
        <v>4</v>
      </c>
      <c r="C9" s="37">
        <v>17087</v>
      </c>
      <c r="D9" s="37">
        <v>474</v>
      </c>
      <c r="E9" s="37">
        <v>0.97300837082170721</v>
      </c>
      <c r="F9" s="37">
        <v>2.6991629178292786E-2</v>
      </c>
      <c r="G9" s="52">
        <v>17561</v>
      </c>
      <c r="H9" s="13">
        <v>4947</v>
      </c>
      <c r="I9" s="89">
        <v>6</v>
      </c>
      <c r="J9" s="13">
        <v>1237</v>
      </c>
      <c r="K9" s="13">
        <v>1237</v>
      </c>
      <c r="L9" s="13">
        <v>1237</v>
      </c>
      <c r="M9" s="13">
        <v>1236</v>
      </c>
      <c r="N9" s="32">
        <v>4813</v>
      </c>
      <c r="O9" s="32">
        <v>1203</v>
      </c>
      <c r="P9" s="32">
        <v>1203</v>
      </c>
      <c r="Q9" s="32">
        <v>1203</v>
      </c>
      <c r="R9" s="32">
        <v>1204</v>
      </c>
      <c r="S9" s="32">
        <v>134</v>
      </c>
      <c r="T9" s="32">
        <v>34</v>
      </c>
      <c r="U9" s="32">
        <v>34</v>
      </c>
      <c r="V9" s="32">
        <v>34</v>
      </c>
      <c r="W9" s="32">
        <v>32</v>
      </c>
    </row>
    <row r="10" spans="1:23" x14ac:dyDescent="0.2">
      <c r="A10" s="27">
        <v>4</v>
      </c>
      <c r="B10" s="3" t="s">
        <v>5</v>
      </c>
      <c r="C10" s="37">
        <v>1390</v>
      </c>
      <c r="D10" s="37">
        <v>11159</v>
      </c>
      <c r="E10" s="37">
        <v>0.11076579807155949</v>
      </c>
      <c r="F10" s="37">
        <v>0.88923420192844049</v>
      </c>
      <c r="G10" s="52">
        <v>12549</v>
      </c>
      <c r="H10" s="13">
        <v>3523</v>
      </c>
      <c r="I10" s="89">
        <v>12</v>
      </c>
      <c r="J10" s="13">
        <v>881</v>
      </c>
      <c r="K10" s="13">
        <v>881</v>
      </c>
      <c r="L10" s="13">
        <v>881</v>
      </c>
      <c r="M10" s="13">
        <v>880</v>
      </c>
      <c r="N10" s="32">
        <v>390</v>
      </c>
      <c r="O10" s="32">
        <v>98</v>
      </c>
      <c r="P10" s="32">
        <v>98</v>
      </c>
      <c r="Q10" s="32">
        <v>98</v>
      </c>
      <c r="R10" s="32">
        <v>96</v>
      </c>
      <c r="S10" s="32">
        <v>3133</v>
      </c>
      <c r="T10" s="32">
        <v>783</v>
      </c>
      <c r="U10" s="32">
        <v>783</v>
      </c>
      <c r="V10" s="32">
        <v>783</v>
      </c>
      <c r="W10" s="32">
        <v>784</v>
      </c>
    </row>
    <row r="11" spans="1:23" x14ac:dyDescent="0.2">
      <c r="A11" s="27">
        <v>5</v>
      </c>
      <c r="B11" s="3" t="s">
        <v>6</v>
      </c>
      <c r="C11" s="37">
        <v>4114</v>
      </c>
      <c r="D11" s="37">
        <v>21091</v>
      </c>
      <c r="E11" s="37">
        <v>0.16322158301924222</v>
      </c>
      <c r="F11" s="37">
        <v>0.83677841698075772</v>
      </c>
      <c r="G11" s="52">
        <v>25205</v>
      </c>
      <c r="H11" s="13">
        <v>7089</v>
      </c>
      <c r="I11" s="89">
        <v>12</v>
      </c>
      <c r="J11" s="13">
        <v>1772</v>
      </c>
      <c r="K11" s="13">
        <v>1772</v>
      </c>
      <c r="L11" s="13">
        <v>1772</v>
      </c>
      <c r="M11" s="13">
        <v>1773</v>
      </c>
      <c r="N11" s="32">
        <v>1157</v>
      </c>
      <c r="O11" s="32">
        <v>289</v>
      </c>
      <c r="P11" s="32">
        <v>289</v>
      </c>
      <c r="Q11" s="32">
        <v>289</v>
      </c>
      <c r="R11" s="32">
        <v>290</v>
      </c>
      <c r="S11" s="32">
        <v>5932</v>
      </c>
      <c r="T11" s="32">
        <v>1483</v>
      </c>
      <c r="U11" s="32">
        <v>1483</v>
      </c>
      <c r="V11" s="32">
        <v>1483</v>
      </c>
      <c r="W11" s="32">
        <v>1483</v>
      </c>
    </row>
    <row r="12" spans="1:23" x14ac:dyDescent="0.2">
      <c r="A12" s="27">
        <v>6</v>
      </c>
      <c r="B12" s="3" t="s">
        <v>7</v>
      </c>
      <c r="C12" s="37">
        <v>194</v>
      </c>
      <c r="D12" s="37">
        <v>8108</v>
      </c>
      <c r="E12" s="37">
        <v>2.3367863165502288E-2</v>
      </c>
      <c r="F12" s="37">
        <v>0.97663213683449768</v>
      </c>
      <c r="G12" s="52">
        <v>8302</v>
      </c>
      <c r="H12" s="13">
        <v>2329</v>
      </c>
      <c r="I12" s="89">
        <v>12</v>
      </c>
      <c r="J12" s="13">
        <v>582</v>
      </c>
      <c r="K12" s="13">
        <v>582</v>
      </c>
      <c r="L12" s="13">
        <v>582</v>
      </c>
      <c r="M12" s="13">
        <v>583</v>
      </c>
      <c r="N12" s="32">
        <v>54</v>
      </c>
      <c r="O12" s="32">
        <v>14</v>
      </c>
      <c r="P12" s="32">
        <v>14</v>
      </c>
      <c r="Q12" s="32">
        <v>14</v>
      </c>
      <c r="R12" s="32">
        <v>12</v>
      </c>
      <c r="S12" s="32">
        <v>2275</v>
      </c>
      <c r="T12" s="32">
        <v>568</v>
      </c>
      <c r="U12" s="32">
        <v>568</v>
      </c>
      <c r="V12" s="32">
        <v>568</v>
      </c>
      <c r="W12" s="32">
        <v>571</v>
      </c>
    </row>
    <row r="13" spans="1:23" x14ac:dyDescent="0.2">
      <c r="A13" s="27">
        <v>7</v>
      </c>
      <c r="B13" s="3" t="s">
        <v>8</v>
      </c>
      <c r="C13" s="37">
        <v>9931</v>
      </c>
      <c r="D13" s="37">
        <v>16516</v>
      </c>
      <c r="E13" s="37">
        <v>0.37550572843800811</v>
      </c>
      <c r="F13" s="37">
        <v>0.62449427156199189</v>
      </c>
      <c r="G13" s="52">
        <v>26447</v>
      </c>
      <c r="H13" s="13">
        <v>7472</v>
      </c>
      <c r="I13" s="89">
        <v>10</v>
      </c>
      <c r="J13" s="13">
        <v>1868</v>
      </c>
      <c r="K13" s="13">
        <v>1868</v>
      </c>
      <c r="L13" s="13">
        <v>1868</v>
      </c>
      <c r="M13" s="13">
        <v>1868</v>
      </c>
      <c r="N13" s="32">
        <v>2806</v>
      </c>
      <c r="O13" s="32">
        <v>702</v>
      </c>
      <c r="P13" s="32">
        <v>702</v>
      </c>
      <c r="Q13" s="32">
        <v>702</v>
      </c>
      <c r="R13" s="32">
        <v>700</v>
      </c>
      <c r="S13" s="32">
        <v>4666</v>
      </c>
      <c r="T13" s="32">
        <v>1166</v>
      </c>
      <c r="U13" s="32">
        <v>1166</v>
      </c>
      <c r="V13" s="32">
        <v>1166</v>
      </c>
      <c r="W13" s="32">
        <v>1168</v>
      </c>
    </row>
    <row r="14" spans="1:23" x14ac:dyDescent="0.2">
      <c r="A14" s="27">
        <v>8</v>
      </c>
      <c r="B14" s="3" t="s">
        <v>9</v>
      </c>
      <c r="C14" s="37">
        <v>1017</v>
      </c>
      <c r="D14" s="37">
        <v>19151</v>
      </c>
      <c r="E14" s="37">
        <v>5.0426418088060296E-2</v>
      </c>
      <c r="F14" s="37">
        <v>0.94957358191193975</v>
      </c>
      <c r="G14" s="52">
        <v>20168</v>
      </c>
      <c r="H14" s="13">
        <v>5698</v>
      </c>
      <c r="I14" s="89">
        <v>10</v>
      </c>
      <c r="J14" s="13">
        <v>1425</v>
      </c>
      <c r="K14" s="13">
        <v>1425</v>
      </c>
      <c r="L14" s="13">
        <v>1425</v>
      </c>
      <c r="M14" s="13">
        <v>1423</v>
      </c>
      <c r="N14" s="32">
        <v>287</v>
      </c>
      <c r="O14" s="32">
        <v>72</v>
      </c>
      <c r="P14" s="32">
        <v>72</v>
      </c>
      <c r="Q14" s="32">
        <v>72</v>
      </c>
      <c r="R14" s="32">
        <v>71</v>
      </c>
      <c r="S14" s="32">
        <v>5411</v>
      </c>
      <c r="T14" s="32">
        <v>1353</v>
      </c>
      <c r="U14" s="32">
        <v>1353</v>
      </c>
      <c r="V14" s="32">
        <v>1353</v>
      </c>
      <c r="W14" s="32">
        <v>1352</v>
      </c>
    </row>
    <row r="15" spans="1:23" x14ac:dyDescent="0.2">
      <c r="A15" s="27">
        <v>9</v>
      </c>
      <c r="B15" s="3" t="s">
        <v>10</v>
      </c>
      <c r="C15" s="37">
        <v>42487</v>
      </c>
      <c r="D15" s="37">
        <v>4862</v>
      </c>
      <c r="E15" s="37">
        <v>0.89731567720543204</v>
      </c>
      <c r="F15" s="37">
        <v>0.10268432279456796</v>
      </c>
      <c r="G15" s="52"/>
      <c r="H15" s="13">
        <v>0</v>
      </c>
      <c r="I15" s="89"/>
      <c r="J15" s="13">
        <v>0</v>
      </c>
      <c r="K15" s="13">
        <v>0</v>
      </c>
      <c r="L15" s="13">
        <v>0</v>
      </c>
      <c r="M15" s="13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</row>
    <row r="16" spans="1:23" ht="16.5" customHeight="1" x14ac:dyDescent="0.2">
      <c r="A16" s="27">
        <v>10</v>
      </c>
      <c r="B16" s="3" t="s">
        <v>54</v>
      </c>
      <c r="C16" s="37">
        <v>2504</v>
      </c>
      <c r="D16" s="37">
        <v>26391</v>
      </c>
      <c r="E16" s="37">
        <v>8.6658591451808265E-2</v>
      </c>
      <c r="F16" s="37">
        <v>0.91334140854819168</v>
      </c>
      <c r="G16" s="52">
        <v>28895</v>
      </c>
      <c r="H16" s="13">
        <v>8165</v>
      </c>
      <c r="I16" s="89">
        <v>18</v>
      </c>
      <c r="J16" s="13">
        <v>2041</v>
      </c>
      <c r="K16" s="13">
        <v>2041</v>
      </c>
      <c r="L16" s="13">
        <v>2041</v>
      </c>
      <c r="M16" s="13">
        <v>2042</v>
      </c>
      <c r="N16" s="32">
        <v>708</v>
      </c>
      <c r="O16" s="32">
        <v>177</v>
      </c>
      <c r="P16" s="32">
        <v>177</v>
      </c>
      <c r="Q16" s="32">
        <v>177</v>
      </c>
      <c r="R16" s="32">
        <v>177</v>
      </c>
      <c r="S16" s="32">
        <v>7457</v>
      </c>
      <c r="T16" s="32">
        <v>1864</v>
      </c>
      <c r="U16" s="32">
        <v>1864</v>
      </c>
      <c r="V16" s="32">
        <v>1864</v>
      </c>
      <c r="W16" s="32">
        <v>1865</v>
      </c>
    </row>
    <row r="17" spans="1:23" x14ac:dyDescent="0.2">
      <c r="A17" s="27">
        <v>11</v>
      </c>
      <c r="B17" s="3" t="s">
        <v>11</v>
      </c>
      <c r="C17" s="37">
        <v>13349</v>
      </c>
      <c r="D17" s="37">
        <v>623</v>
      </c>
      <c r="E17" s="37">
        <v>0.95541082164328661</v>
      </c>
      <c r="F17" s="37">
        <v>4.4589178356713388E-2</v>
      </c>
      <c r="G17" s="52">
        <v>13972</v>
      </c>
      <c r="H17" s="13">
        <v>3893</v>
      </c>
      <c r="I17" s="89">
        <v>6</v>
      </c>
      <c r="J17" s="13">
        <v>973</v>
      </c>
      <c r="K17" s="13">
        <v>973</v>
      </c>
      <c r="L17" s="13">
        <v>973</v>
      </c>
      <c r="M17" s="13">
        <v>974</v>
      </c>
      <c r="N17" s="32">
        <v>3719</v>
      </c>
      <c r="O17" s="32">
        <v>930</v>
      </c>
      <c r="P17" s="32">
        <v>930</v>
      </c>
      <c r="Q17" s="32">
        <v>930</v>
      </c>
      <c r="R17" s="32">
        <v>929</v>
      </c>
      <c r="S17" s="32">
        <v>174</v>
      </c>
      <c r="T17" s="32">
        <v>43</v>
      </c>
      <c r="U17" s="32">
        <v>43</v>
      </c>
      <c r="V17" s="32">
        <v>43</v>
      </c>
      <c r="W17" s="32">
        <v>45</v>
      </c>
    </row>
    <row r="18" spans="1:23" x14ac:dyDescent="0.2">
      <c r="A18" s="27">
        <v>12</v>
      </c>
      <c r="B18" s="3" t="s">
        <v>12</v>
      </c>
      <c r="C18" s="37">
        <v>5281</v>
      </c>
      <c r="D18" s="37">
        <v>10241</v>
      </c>
      <c r="E18" s="37">
        <v>0.34022677490014175</v>
      </c>
      <c r="F18" s="37">
        <v>0.65977322509985825</v>
      </c>
      <c r="G18" s="52">
        <v>15522</v>
      </c>
      <c r="H18" s="13">
        <v>4352</v>
      </c>
      <c r="I18" s="89">
        <v>12</v>
      </c>
      <c r="J18" s="13">
        <v>1088</v>
      </c>
      <c r="K18" s="13">
        <v>1088</v>
      </c>
      <c r="L18" s="13">
        <v>1088</v>
      </c>
      <c r="M18" s="13">
        <v>1088</v>
      </c>
      <c r="N18" s="32">
        <v>1481</v>
      </c>
      <c r="O18" s="32">
        <v>370</v>
      </c>
      <c r="P18" s="32">
        <v>370</v>
      </c>
      <c r="Q18" s="32">
        <v>370</v>
      </c>
      <c r="R18" s="32">
        <v>371</v>
      </c>
      <c r="S18" s="32">
        <v>2871</v>
      </c>
      <c r="T18" s="32">
        <v>718</v>
      </c>
      <c r="U18" s="32">
        <v>718</v>
      </c>
      <c r="V18" s="32">
        <v>718</v>
      </c>
      <c r="W18" s="32">
        <v>717</v>
      </c>
    </row>
    <row r="19" spans="1:23" x14ac:dyDescent="0.2">
      <c r="A19" s="27">
        <v>13</v>
      </c>
      <c r="B19" s="3" t="s">
        <v>13</v>
      </c>
      <c r="C19" s="37">
        <v>765</v>
      </c>
      <c r="D19" s="37">
        <v>14441</v>
      </c>
      <c r="E19" s="37">
        <v>5.0309088517690385E-2</v>
      </c>
      <c r="F19" s="37">
        <v>0.94969091148230966</v>
      </c>
      <c r="G19" s="52">
        <v>15206</v>
      </c>
      <c r="H19" s="13">
        <v>4288</v>
      </c>
      <c r="I19" s="89">
        <v>15</v>
      </c>
      <c r="J19" s="13">
        <v>1072</v>
      </c>
      <c r="K19" s="13">
        <v>1072</v>
      </c>
      <c r="L19" s="13">
        <v>1072</v>
      </c>
      <c r="M19" s="13">
        <v>1072</v>
      </c>
      <c r="N19" s="32">
        <v>216</v>
      </c>
      <c r="O19" s="32">
        <v>54</v>
      </c>
      <c r="P19" s="32">
        <v>54</v>
      </c>
      <c r="Q19" s="32">
        <v>54</v>
      </c>
      <c r="R19" s="32">
        <v>54</v>
      </c>
      <c r="S19" s="32">
        <v>4072</v>
      </c>
      <c r="T19" s="32">
        <v>1018</v>
      </c>
      <c r="U19" s="32">
        <v>1018</v>
      </c>
      <c r="V19" s="32">
        <v>1018</v>
      </c>
      <c r="W19" s="32">
        <v>1018</v>
      </c>
    </row>
    <row r="20" spans="1:23" x14ac:dyDescent="0.2">
      <c r="A20" s="27">
        <v>14</v>
      </c>
      <c r="B20" s="3" t="s">
        <v>14</v>
      </c>
      <c r="C20" s="37">
        <v>146</v>
      </c>
      <c r="D20" s="37">
        <v>10746</v>
      </c>
      <c r="E20" s="37">
        <v>1.3404333455747338E-2</v>
      </c>
      <c r="F20" s="37">
        <v>0.98659566654425268</v>
      </c>
      <c r="G20" s="52">
        <v>10892</v>
      </c>
      <c r="H20" s="13">
        <v>3052</v>
      </c>
      <c r="I20" s="89">
        <v>6</v>
      </c>
      <c r="J20" s="13">
        <v>763</v>
      </c>
      <c r="K20" s="13">
        <v>763</v>
      </c>
      <c r="L20" s="13">
        <v>763</v>
      </c>
      <c r="M20" s="13">
        <v>763</v>
      </c>
      <c r="N20" s="32">
        <v>41</v>
      </c>
      <c r="O20" s="32">
        <v>10</v>
      </c>
      <c r="P20" s="32">
        <v>10</v>
      </c>
      <c r="Q20" s="32">
        <v>10</v>
      </c>
      <c r="R20" s="32">
        <v>11</v>
      </c>
      <c r="S20" s="32">
        <v>3011</v>
      </c>
      <c r="T20" s="32">
        <v>753</v>
      </c>
      <c r="U20" s="32">
        <v>753</v>
      </c>
      <c r="V20" s="32">
        <v>753</v>
      </c>
      <c r="W20" s="32">
        <v>752</v>
      </c>
    </row>
    <row r="21" spans="1:23" x14ac:dyDescent="0.2">
      <c r="A21" s="27">
        <v>15</v>
      </c>
      <c r="B21" s="3" t="s">
        <v>15</v>
      </c>
      <c r="C21" s="37">
        <v>16169</v>
      </c>
      <c r="D21" s="37">
        <v>1386</v>
      </c>
      <c r="E21" s="37">
        <v>0.92104813443463396</v>
      </c>
      <c r="F21" s="37">
        <v>7.8951865565366042E-2</v>
      </c>
      <c r="G21" s="52">
        <v>17555</v>
      </c>
      <c r="H21" s="13">
        <v>4893</v>
      </c>
      <c r="I21" s="89">
        <v>15</v>
      </c>
      <c r="J21" s="13">
        <v>1223</v>
      </c>
      <c r="K21" s="13">
        <v>1223</v>
      </c>
      <c r="L21" s="13">
        <v>1223</v>
      </c>
      <c r="M21" s="13">
        <v>1224</v>
      </c>
      <c r="N21" s="32">
        <v>4507</v>
      </c>
      <c r="O21" s="32">
        <v>1127</v>
      </c>
      <c r="P21" s="32">
        <v>1127</v>
      </c>
      <c r="Q21" s="32">
        <v>1127</v>
      </c>
      <c r="R21" s="32">
        <v>1126</v>
      </c>
      <c r="S21" s="32">
        <v>386</v>
      </c>
      <c r="T21" s="32">
        <v>96</v>
      </c>
      <c r="U21" s="32">
        <v>96</v>
      </c>
      <c r="V21" s="32">
        <v>96</v>
      </c>
      <c r="W21" s="32">
        <v>98</v>
      </c>
    </row>
    <row r="22" spans="1:23" x14ac:dyDescent="0.2">
      <c r="A22" s="27">
        <v>16</v>
      </c>
      <c r="B22" s="3" t="s">
        <v>16</v>
      </c>
      <c r="C22" s="37">
        <v>833</v>
      </c>
      <c r="D22" s="37">
        <v>9705</v>
      </c>
      <c r="E22" s="37">
        <v>7.9047257544126018E-2</v>
      </c>
      <c r="F22" s="37">
        <v>0.920952742455874</v>
      </c>
      <c r="G22" s="52">
        <v>10538</v>
      </c>
      <c r="H22" s="13">
        <v>2953</v>
      </c>
      <c r="I22" s="89">
        <v>6</v>
      </c>
      <c r="J22" s="13">
        <v>738</v>
      </c>
      <c r="K22" s="13">
        <v>738</v>
      </c>
      <c r="L22" s="13">
        <v>738</v>
      </c>
      <c r="M22" s="13">
        <v>739</v>
      </c>
      <c r="N22" s="32">
        <v>233</v>
      </c>
      <c r="O22" s="32">
        <v>58</v>
      </c>
      <c r="P22" s="32">
        <v>58</v>
      </c>
      <c r="Q22" s="32">
        <v>58</v>
      </c>
      <c r="R22" s="32">
        <v>59</v>
      </c>
      <c r="S22" s="32">
        <v>2720</v>
      </c>
      <c r="T22" s="32">
        <v>680</v>
      </c>
      <c r="U22" s="32">
        <v>680</v>
      </c>
      <c r="V22" s="32">
        <v>680</v>
      </c>
      <c r="W22" s="32">
        <v>680</v>
      </c>
    </row>
    <row r="23" spans="1:23" x14ac:dyDescent="0.2">
      <c r="A23" s="27">
        <v>17</v>
      </c>
      <c r="B23" s="3" t="s">
        <v>17</v>
      </c>
      <c r="C23" s="37">
        <v>93</v>
      </c>
      <c r="D23" s="37">
        <v>9525</v>
      </c>
      <c r="E23" s="37">
        <v>9.6693699313786657E-3</v>
      </c>
      <c r="F23" s="37">
        <v>0.99033063006862132</v>
      </c>
      <c r="G23" s="52">
        <v>9618</v>
      </c>
      <c r="H23" s="13">
        <v>2670</v>
      </c>
      <c r="I23" s="89">
        <v>6</v>
      </c>
      <c r="J23" s="13">
        <v>668</v>
      </c>
      <c r="K23" s="13">
        <v>668</v>
      </c>
      <c r="L23" s="13">
        <v>668</v>
      </c>
      <c r="M23" s="13">
        <v>666</v>
      </c>
      <c r="N23" s="32">
        <v>26</v>
      </c>
      <c r="O23" s="32">
        <v>7</v>
      </c>
      <c r="P23" s="32">
        <v>7</v>
      </c>
      <c r="Q23" s="32">
        <v>7</v>
      </c>
      <c r="R23" s="32">
        <v>5</v>
      </c>
      <c r="S23" s="32">
        <v>2644</v>
      </c>
      <c r="T23" s="32">
        <v>661</v>
      </c>
      <c r="U23" s="32">
        <v>661</v>
      </c>
      <c r="V23" s="32">
        <v>661</v>
      </c>
      <c r="W23" s="32">
        <v>661</v>
      </c>
    </row>
    <row r="24" spans="1:23" x14ac:dyDescent="0.2">
      <c r="A24" s="27">
        <v>18</v>
      </c>
      <c r="B24" s="3" t="s">
        <v>18</v>
      </c>
      <c r="C24" s="37">
        <v>1178</v>
      </c>
      <c r="D24" s="37">
        <v>13087</v>
      </c>
      <c r="E24" s="37">
        <v>8.2579740623904663E-2</v>
      </c>
      <c r="F24" s="37">
        <v>0.91742025937609539</v>
      </c>
      <c r="G24" s="52">
        <v>14265</v>
      </c>
      <c r="H24" s="13">
        <v>4024</v>
      </c>
      <c r="I24" s="89">
        <v>10</v>
      </c>
      <c r="J24" s="13">
        <v>1006</v>
      </c>
      <c r="K24" s="13">
        <v>1006</v>
      </c>
      <c r="L24" s="13">
        <v>1006</v>
      </c>
      <c r="M24" s="13">
        <v>1006</v>
      </c>
      <c r="N24" s="32">
        <v>332</v>
      </c>
      <c r="O24" s="32">
        <v>83</v>
      </c>
      <c r="P24" s="32">
        <v>83</v>
      </c>
      <c r="Q24" s="32">
        <v>83</v>
      </c>
      <c r="R24" s="32">
        <v>83</v>
      </c>
      <c r="S24" s="32">
        <v>3692</v>
      </c>
      <c r="T24" s="32">
        <v>923</v>
      </c>
      <c r="U24" s="32">
        <v>923</v>
      </c>
      <c r="V24" s="32">
        <v>923</v>
      </c>
      <c r="W24" s="32">
        <v>923</v>
      </c>
    </row>
    <row r="25" spans="1:23" x14ac:dyDescent="0.2">
      <c r="A25" s="27">
        <v>19</v>
      </c>
      <c r="B25" s="3" t="s">
        <v>19</v>
      </c>
      <c r="C25" s="37">
        <v>513</v>
      </c>
      <c r="D25" s="37">
        <v>4928</v>
      </c>
      <c r="E25" s="37">
        <v>9.4284138945046864E-2</v>
      </c>
      <c r="F25" s="37">
        <v>0.90571586105495316</v>
      </c>
      <c r="G25" s="52">
        <v>5441</v>
      </c>
      <c r="H25" s="13">
        <v>1539</v>
      </c>
      <c r="I25" s="89">
        <v>3</v>
      </c>
      <c r="J25" s="13">
        <v>385</v>
      </c>
      <c r="K25" s="13">
        <v>385</v>
      </c>
      <c r="L25" s="13">
        <v>385</v>
      </c>
      <c r="M25" s="13">
        <v>384</v>
      </c>
      <c r="N25" s="32">
        <v>145</v>
      </c>
      <c r="O25" s="32">
        <v>36</v>
      </c>
      <c r="P25" s="32">
        <v>36</v>
      </c>
      <c r="Q25" s="32">
        <v>36</v>
      </c>
      <c r="R25" s="32">
        <v>37</v>
      </c>
      <c r="S25" s="32">
        <v>1394</v>
      </c>
      <c r="T25" s="32">
        <v>349</v>
      </c>
      <c r="U25" s="32">
        <v>349</v>
      </c>
      <c r="V25" s="32">
        <v>349</v>
      </c>
      <c r="W25" s="32">
        <v>347</v>
      </c>
    </row>
    <row r="26" spans="1:23" x14ac:dyDescent="0.2">
      <c r="A26" s="27">
        <v>20</v>
      </c>
      <c r="B26" s="3" t="s">
        <v>20</v>
      </c>
      <c r="C26" s="37">
        <v>9717</v>
      </c>
      <c r="D26" s="37">
        <v>14286</v>
      </c>
      <c r="E26" s="37">
        <v>0.40482439695038119</v>
      </c>
      <c r="F26" s="37">
        <v>0.59517560304961881</v>
      </c>
      <c r="G26" s="52"/>
      <c r="H26" s="13">
        <v>0</v>
      </c>
      <c r="I26" s="89"/>
      <c r="J26" s="13">
        <v>0</v>
      </c>
      <c r="K26" s="13">
        <v>0</v>
      </c>
      <c r="L26" s="13">
        <v>0</v>
      </c>
      <c r="M26" s="13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</row>
    <row r="27" spans="1:23" x14ac:dyDescent="0.2">
      <c r="A27" s="27">
        <v>21</v>
      </c>
      <c r="B27" s="3" t="s">
        <v>21</v>
      </c>
      <c r="C27" s="37">
        <v>1289</v>
      </c>
      <c r="D27" s="37">
        <v>13610</v>
      </c>
      <c r="E27" s="37">
        <v>8.6515873548560301E-2</v>
      </c>
      <c r="F27" s="37">
        <v>0.91348412645143973</v>
      </c>
      <c r="G27" s="52">
        <v>14899</v>
      </c>
      <c r="H27" s="13">
        <v>4161</v>
      </c>
      <c r="I27" s="89">
        <v>6</v>
      </c>
      <c r="J27" s="13">
        <v>1040</v>
      </c>
      <c r="K27" s="13">
        <v>1040</v>
      </c>
      <c r="L27" s="13">
        <v>1040</v>
      </c>
      <c r="M27" s="13">
        <v>1041</v>
      </c>
      <c r="N27" s="32">
        <v>360</v>
      </c>
      <c r="O27" s="32">
        <v>90</v>
      </c>
      <c r="P27" s="32">
        <v>90</v>
      </c>
      <c r="Q27" s="32">
        <v>90</v>
      </c>
      <c r="R27" s="32">
        <v>90</v>
      </c>
      <c r="S27" s="32">
        <v>3801</v>
      </c>
      <c r="T27" s="32">
        <v>950</v>
      </c>
      <c r="U27" s="32">
        <v>950</v>
      </c>
      <c r="V27" s="32">
        <v>950</v>
      </c>
      <c r="W27" s="32">
        <v>951</v>
      </c>
    </row>
    <row r="28" spans="1:23" x14ac:dyDescent="0.2">
      <c r="A28" s="27">
        <v>22</v>
      </c>
      <c r="B28" s="3" t="s">
        <v>22</v>
      </c>
      <c r="C28" s="37">
        <v>4526</v>
      </c>
      <c r="D28" s="37">
        <v>20779</v>
      </c>
      <c r="E28" s="37">
        <v>0.17885793321477969</v>
      </c>
      <c r="F28" s="37">
        <v>0.82114206678522028</v>
      </c>
      <c r="G28" s="52">
        <v>25305</v>
      </c>
      <c r="H28" s="13">
        <v>7132</v>
      </c>
      <c r="I28" s="89">
        <v>8</v>
      </c>
      <c r="J28" s="13">
        <v>1783</v>
      </c>
      <c r="K28" s="13">
        <v>1783</v>
      </c>
      <c r="L28" s="13">
        <v>1783</v>
      </c>
      <c r="M28" s="13">
        <v>1783</v>
      </c>
      <c r="N28" s="32">
        <v>1276</v>
      </c>
      <c r="O28" s="32">
        <v>319</v>
      </c>
      <c r="P28" s="32">
        <v>319</v>
      </c>
      <c r="Q28" s="32">
        <v>319</v>
      </c>
      <c r="R28" s="32">
        <v>319</v>
      </c>
      <c r="S28" s="32">
        <v>5856</v>
      </c>
      <c r="T28" s="32">
        <v>1464</v>
      </c>
      <c r="U28" s="32">
        <v>1464</v>
      </c>
      <c r="V28" s="32">
        <v>1464</v>
      </c>
      <c r="W28" s="32">
        <v>1464</v>
      </c>
    </row>
    <row r="29" spans="1:23" x14ac:dyDescent="0.2">
      <c r="A29" s="27">
        <v>23</v>
      </c>
      <c r="B29" s="3" t="s">
        <v>23</v>
      </c>
      <c r="C29" s="37">
        <v>1276</v>
      </c>
      <c r="D29" s="37">
        <v>16998</v>
      </c>
      <c r="E29" s="37">
        <v>6.9825982269891645E-2</v>
      </c>
      <c r="F29" s="37">
        <v>0.93017401773010833</v>
      </c>
      <c r="G29" s="52">
        <v>18274</v>
      </c>
      <c r="H29" s="13">
        <v>5172</v>
      </c>
      <c r="I29" s="89">
        <v>8</v>
      </c>
      <c r="J29" s="13">
        <v>1293</v>
      </c>
      <c r="K29" s="13">
        <v>1293</v>
      </c>
      <c r="L29" s="13">
        <v>1293</v>
      </c>
      <c r="M29" s="13">
        <v>1293</v>
      </c>
      <c r="N29" s="32">
        <v>361</v>
      </c>
      <c r="O29" s="32">
        <v>90</v>
      </c>
      <c r="P29" s="32">
        <v>90</v>
      </c>
      <c r="Q29" s="32">
        <v>90</v>
      </c>
      <c r="R29" s="32">
        <v>91</v>
      </c>
      <c r="S29" s="32">
        <v>4811</v>
      </c>
      <c r="T29" s="32">
        <v>1203</v>
      </c>
      <c r="U29" s="32">
        <v>1203</v>
      </c>
      <c r="V29" s="32">
        <v>1203</v>
      </c>
      <c r="W29" s="32">
        <v>1202</v>
      </c>
    </row>
    <row r="30" spans="1:23" x14ac:dyDescent="0.2">
      <c r="A30" s="27">
        <v>24</v>
      </c>
      <c r="B30" s="3" t="s">
        <v>24</v>
      </c>
      <c r="C30" s="37">
        <v>2328</v>
      </c>
      <c r="D30" s="37">
        <v>15723</v>
      </c>
      <c r="E30" s="37">
        <v>0.12896792421472494</v>
      </c>
      <c r="F30" s="37">
        <v>0.87103207578527508</v>
      </c>
      <c r="G30" s="52">
        <v>18051</v>
      </c>
      <c r="H30" s="13">
        <v>5091</v>
      </c>
      <c r="I30" s="89">
        <v>8</v>
      </c>
      <c r="J30" s="13">
        <v>1273</v>
      </c>
      <c r="K30" s="13">
        <v>1273</v>
      </c>
      <c r="L30" s="13">
        <v>1273</v>
      </c>
      <c r="M30" s="13">
        <v>1272</v>
      </c>
      <c r="N30" s="32">
        <v>657</v>
      </c>
      <c r="O30" s="32">
        <v>164</v>
      </c>
      <c r="P30" s="32">
        <v>164</v>
      </c>
      <c r="Q30" s="32">
        <v>164</v>
      </c>
      <c r="R30" s="32">
        <v>165</v>
      </c>
      <c r="S30" s="32">
        <v>4434</v>
      </c>
      <c r="T30" s="32">
        <v>1109</v>
      </c>
      <c r="U30" s="32">
        <v>1109</v>
      </c>
      <c r="V30" s="32">
        <v>1109</v>
      </c>
      <c r="W30" s="32">
        <v>1107</v>
      </c>
    </row>
    <row r="31" spans="1:23" ht="30" x14ac:dyDescent="0.2">
      <c r="A31" s="27">
        <v>25</v>
      </c>
      <c r="B31" s="3" t="s">
        <v>55</v>
      </c>
      <c r="C31" s="37"/>
      <c r="D31" s="37"/>
      <c r="E31" s="37"/>
      <c r="F31" s="37"/>
      <c r="G31" s="52">
        <v>0</v>
      </c>
      <c r="H31" s="13">
        <v>0</v>
      </c>
      <c r="I31" s="89"/>
      <c r="J31" s="13">
        <v>0</v>
      </c>
      <c r="K31" s="13">
        <v>0</v>
      </c>
      <c r="L31" s="13">
        <v>0</v>
      </c>
      <c r="M31" s="13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</row>
    <row r="32" spans="1:23" ht="30" x14ac:dyDescent="0.2">
      <c r="A32" s="27">
        <v>26</v>
      </c>
      <c r="B32" s="3" t="s">
        <v>56</v>
      </c>
      <c r="C32" s="37"/>
      <c r="D32" s="37"/>
      <c r="E32" s="37"/>
      <c r="F32" s="37"/>
      <c r="G32" s="52">
        <v>0</v>
      </c>
      <c r="H32" s="13">
        <v>0</v>
      </c>
      <c r="I32" s="89"/>
      <c r="J32" s="13">
        <v>0</v>
      </c>
      <c r="K32" s="13">
        <v>0</v>
      </c>
      <c r="L32" s="13">
        <v>0</v>
      </c>
      <c r="M32" s="13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</row>
    <row r="33" spans="1:23" ht="30" x14ac:dyDescent="0.2">
      <c r="A33" s="27">
        <v>27</v>
      </c>
      <c r="B33" s="3" t="s">
        <v>25</v>
      </c>
      <c r="C33" s="37"/>
      <c r="D33" s="37"/>
      <c r="E33" s="37"/>
      <c r="F33" s="37"/>
      <c r="G33" s="52">
        <v>0</v>
      </c>
      <c r="H33" s="13">
        <v>0</v>
      </c>
      <c r="I33" s="89"/>
      <c r="J33" s="13">
        <v>0</v>
      </c>
      <c r="K33" s="13">
        <v>0</v>
      </c>
      <c r="L33" s="13">
        <v>0</v>
      </c>
      <c r="M33" s="13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</row>
    <row r="34" spans="1:23" ht="30" x14ac:dyDescent="0.2">
      <c r="A34" s="27">
        <v>28</v>
      </c>
      <c r="B34" s="3" t="s">
        <v>57</v>
      </c>
      <c r="C34" s="37"/>
      <c r="D34" s="37"/>
      <c r="E34" s="37"/>
      <c r="F34" s="37"/>
      <c r="G34" s="52">
        <v>0</v>
      </c>
      <c r="H34" s="13">
        <v>0</v>
      </c>
      <c r="I34" s="89"/>
      <c r="J34" s="13">
        <v>0</v>
      </c>
      <c r="K34" s="13">
        <v>0</v>
      </c>
      <c r="L34" s="13">
        <v>0</v>
      </c>
      <c r="M34" s="13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</row>
    <row r="35" spans="1:23" ht="30" x14ac:dyDescent="0.2">
      <c r="A35" s="27">
        <v>29</v>
      </c>
      <c r="B35" s="3" t="s">
        <v>58</v>
      </c>
      <c r="C35" s="37"/>
      <c r="D35" s="37"/>
      <c r="E35" s="37"/>
      <c r="F35" s="37"/>
      <c r="G35" s="52">
        <v>0</v>
      </c>
      <c r="H35" s="13">
        <v>0</v>
      </c>
      <c r="I35" s="89"/>
      <c r="J35" s="13">
        <v>0</v>
      </c>
      <c r="K35" s="13">
        <v>0</v>
      </c>
      <c r="L35" s="13">
        <v>0</v>
      </c>
      <c r="M35" s="13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</row>
    <row r="36" spans="1:23" ht="45" x14ac:dyDescent="0.2">
      <c r="A36" s="27">
        <v>30</v>
      </c>
      <c r="B36" s="3" t="s">
        <v>26</v>
      </c>
      <c r="C36" s="37"/>
      <c r="D36" s="37"/>
      <c r="E36" s="37"/>
      <c r="F36" s="37"/>
      <c r="G36" s="52">
        <v>0</v>
      </c>
      <c r="H36" s="13">
        <v>0</v>
      </c>
      <c r="I36" s="89"/>
      <c r="J36" s="13">
        <v>0</v>
      </c>
      <c r="K36" s="13">
        <v>0</v>
      </c>
      <c r="L36" s="13">
        <v>0</v>
      </c>
      <c r="M36" s="13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</row>
    <row r="37" spans="1:23" ht="30" x14ac:dyDescent="0.2">
      <c r="A37" s="27">
        <v>31</v>
      </c>
      <c r="B37" s="3" t="s">
        <v>27</v>
      </c>
      <c r="C37" s="37"/>
      <c r="D37" s="37"/>
      <c r="E37" s="37"/>
      <c r="F37" s="37"/>
      <c r="G37" s="52">
        <v>0</v>
      </c>
      <c r="H37" s="13">
        <v>0</v>
      </c>
      <c r="I37" s="89"/>
      <c r="J37" s="13">
        <v>0</v>
      </c>
      <c r="K37" s="13">
        <v>0</v>
      </c>
      <c r="L37" s="13">
        <v>0</v>
      </c>
      <c r="M37" s="13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</row>
    <row r="38" spans="1:23" ht="30" x14ac:dyDescent="0.2">
      <c r="A38" s="27">
        <v>32</v>
      </c>
      <c r="B38" s="3" t="s">
        <v>140</v>
      </c>
      <c r="C38" s="37"/>
      <c r="D38" s="37"/>
      <c r="E38" s="37"/>
      <c r="F38" s="37"/>
      <c r="G38" s="52">
        <v>0</v>
      </c>
      <c r="H38" s="13">
        <v>0</v>
      </c>
      <c r="I38" s="89"/>
      <c r="J38" s="13">
        <v>0</v>
      </c>
      <c r="K38" s="13">
        <v>0</v>
      </c>
      <c r="L38" s="13">
        <v>0</v>
      </c>
      <c r="M38" s="13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</row>
    <row r="39" spans="1:23" ht="30" x14ac:dyDescent="0.2">
      <c r="A39" s="27">
        <v>33</v>
      </c>
      <c r="B39" s="3" t="s">
        <v>59</v>
      </c>
      <c r="C39" s="37"/>
      <c r="D39" s="37"/>
      <c r="E39" s="37"/>
      <c r="F39" s="37"/>
      <c r="G39" s="52">
        <v>0</v>
      </c>
      <c r="H39" s="13">
        <v>0</v>
      </c>
      <c r="I39" s="89"/>
      <c r="J39" s="13">
        <v>0</v>
      </c>
      <c r="K39" s="13">
        <v>0</v>
      </c>
      <c r="L39" s="13">
        <v>0</v>
      </c>
      <c r="M39" s="13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</row>
    <row r="40" spans="1:23" ht="30" x14ac:dyDescent="0.2">
      <c r="A40" s="27">
        <v>34</v>
      </c>
      <c r="B40" s="3" t="s">
        <v>28</v>
      </c>
      <c r="C40" s="37"/>
      <c r="D40" s="37"/>
      <c r="E40" s="37"/>
      <c r="F40" s="37"/>
      <c r="G40" s="52">
        <v>0</v>
      </c>
      <c r="H40" s="13">
        <v>0</v>
      </c>
      <c r="I40" s="89"/>
      <c r="J40" s="13">
        <v>0</v>
      </c>
      <c r="K40" s="13">
        <v>0</v>
      </c>
      <c r="L40" s="13">
        <v>0</v>
      </c>
      <c r="M40" s="13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</row>
    <row r="41" spans="1:23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37">
        <v>378663</v>
      </c>
      <c r="H41" s="13">
        <v>107529</v>
      </c>
      <c r="I41" s="89">
        <v>50</v>
      </c>
      <c r="J41" s="13">
        <v>26882</v>
      </c>
      <c r="K41" s="13">
        <v>26882</v>
      </c>
      <c r="L41" s="13">
        <v>26882</v>
      </c>
      <c r="M41" s="13">
        <v>26883</v>
      </c>
      <c r="N41" s="32">
        <v>89917</v>
      </c>
      <c r="O41" s="32">
        <v>22479</v>
      </c>
      <c r="P41" s="32">
        <v>22479</v>
      </c>
      <c r="Q41" s="32">
        <v>22479</v>
      </c>
      <c r="R41" s="32">
        <v>22480</v>
      </c>
      <c r="S41" s="32">
        <v>17612</v>
      </c>
      <c r="T41" s="32">
        <v>4403</v>
      </c>
      <c r="U41" s="32">
        <v>4403</v>
      </c>
      <c r="V41" s="32">
        <v>4403</v>
      </c>
      <c r="W41" s="32">
        <v>4403</v>
      </c>
    </row>
    <row r="42" spans="1:23" x14ac:dyDescent="0.2">
      <c r="A42" s="27">
        <v>36</v>
      </c>
      <c r="B42" s="3" t="s">
        <v>29</v>
      </c>
      <c r="C42" s="37">
        <v>20296</v>
      </c>
      <c r="D42" s="37">
        <v>7088</v>
      </c>
      <c r="E42" s="37">
        <v>0.74116272275781481</v>
      </c>
      <c r="F42" s="37">
        <v>0.25883727724218519</v>
      </c>
      <c r="G42" s="52"/>
      <c r="H42" s="13">
        <v>0</v>
      </c>
      <c r="I42" s="89"/>
      <c r="J42" s="13">
        <v>0</v>
      </c>
      <c r="K42" s="13">
        <v>0</v>
      </c>
      <c r="L42" s="13">
        <v>0</v>
      </c>
      <c r="M42" s="13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</row>
    <row r="43" spans="1:23" x14ac:dyDescent="0.2">
      <c r="A43" s="27">
        <v>37</v>
      </c>
      <c r="B43" s="3" t="s">
        <v>30</v>
      </c>
      <c r="C43" s="37">
        <v>60194</v>
      </c>
      <c r="D43" s="37">
        <v>10332</v>
      </c>
      <c r="E43" s="37">
        <v>0.85350083657091003</v>
      </c>
      <c r="F43" s="37">
        <v>0.14649916342908997</v>
      </c>
      <c r="G43" s="52"/>
      <c r="H43" s="13">
        <v>0</v>
      </c>
      <c r="I43" s="89"/>
      <c r="J43" s="13">
        <v>0</v>
      </c>
      <c r="K43" s="13">
        <v>0</v>
      </c>
      <c r="L43" s="13">
        <v>0</v>
      </c>
      <c r="M43" s="13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</row>
    <row r="44" spans="1:23" x14ac:dyDescent="0.2">
      <c r="A44" s="27">
        <v>38</v>
      </c>
      <c r="B44" s="3" t="s">
        <v>31</v>
      </c>
      <c r="C44" s="37">
        <v>94360</v>
      </c>
      <c r="D44" s="37">
        <v>17577</v>
      </c>
      <c r="E44" s="37">
        <v>0.84297417297229693</v>
      </c>
      <c r="F44" s="37">
        <v>0.15702582702770307</v>
      </c>
      <c r="G44" s="52"/>
      <c r="H44" s="13">
        <v>0</v>
      </c>
      <c r="I44" s="89"/>
      <c r="J44" s="13">
        <v>0</v>
      </c>
      <c r="K44" s="13">
        <v>0</v>
      </c>
      <c r="L44" s="13">
        <v>0</v>
      </c>
      <c r="M44" s="13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</row>
    <row r="45" spans="1:23" x14ac:dyDescent="0.2">
      <c r="A45" s="27">
        <v>39</v>
      </c>
      <c r="B45" s="3" t="s">
        <v>32</v>
      </c>
      <c r="C45" s="37">
        <v>92101</v>
      </c>
      <c r="D45" s="37">
        <v>20950</v>
      </c>
      <c r="E45" s="37">
        <v>0.81468540747096441</v>
      </c>
      <c r="F45" s="37">
        <v>0.18531459252903559</v>
      </c>
      <c r="G45" s="52"/>
      <c r="H45" s="13">
        <v>0</v>
      </c>
      <c r="I45" s="89"/>
      <c r="J45" s="13">
        <v>0</v>
      </c>
      <c r="K45" s="13">
        <v>0</v>
      </c>
      <c r="L45" s="13">
        <v>0</v>
      </c>
      <c r="M45" s="13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</row>
    <row r="46" spans="1:23" ht="30" x14ac:dyDescent="0.2">
      <c r="A46" s="27">
        <v>40</v>
      </c>
      <c r="B46" s="3" t="s">
        <v>33</v>
      </c>
      <c r="C46" s="37"/>
      <c r="D46" s="37"/>
      <c r="E46" s="37"/>
      <c r="F46" s="37"/>
      <c r="G46" s="52">
        <v>0</v>
      </c>
      <c r="H46" s="13">
        <v>0</v>
      </c>
      <c r="I46" s="89"/>
      <c r="J46" s="13">
        <v>0</v>
      </c>
      <c r="K46" s="13">
        <v>0</v>
      </c>
      <c r="L46" s="13">
        <v>0</v>
      </c>
      <c r="M46" s="13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</row>
    <row r="47" spans="1:23" ht="30" x14ac:dyDescent="0.2">
      <c r="A47" s="27">
        <v>41</v>
      </c>
      <c r="B47" s="3" t="s">
        <v>34</v>
      </c>
      <c r="C47" s="37"/>
      <c r="D47" s="37"/>
      <c r="E47" s="37"/>
      <c r="F47" s="37"/>
      <c r="G47" s="52">
        <v>0</v>
      </c>
      <c r="H47" s="13">
        <v>0</v>
      </c>
      <c r="I47" s="89"/>
      <c r="J47" s="13">
        <v>0</v>
      </c>
      <c r="K47" s="13">
        <v>0</v>
      </c>
      <c r="L47" s="13">
        <v>0</v>
      </c>
      <c r="M47" s="13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</row>
    <row r="48" spans="1:23" x14ac:dyDescent="0.2">
      <c r="A48" s="27">
        <v>42</v>
      </c>
      <c r="B48" s="3" t="s">
        <v>35</v>
      </c>
      <c r="C48" s="37">
        <v>6169</v>
      </c>
      <c r="D48" s="37">
        <v>8051</v>
      </c>
      <c r="E48" s="37">
        <v>0.43382559774964841</v>
      </c>
      <c r="F48" s="37">
        <v>0.56617440225035165</v>
      </c>
      <c r="G48" s="52"/>
      <c r="H48" s="13">
        <v>0</v>
      </c>
      <c r="I48" s="89"/>
      <c r="J48" s="13">
        <v>0</v>
      </c>
      <c r="K48" s="13">
        <v>0</v>
      </c>
      <c r="L48" s="13">
        <v>0</v>
      </c>
      <c r="M48" s="13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</row>
    <row r="49" spans="1:23" ht="30" x14ac:dyDescent="0.2">
      <c r="A49" s="27">
        <v>43</v>
      </c>
      <c r="B49" s="3" t="s">
        <v>36</v>
      </c>
      <c r="C49" s="37">
        <v>39603</v>
      </c>
      <c r="D49" s="37">
        <v>52394</v>
      </c>
      <c r="E49" s="37">
        <v>0.4304814287422416</v>
      </c>
      <c r="F49" s="37">
        <v>0.5695185712577584</v>
      </c>
      <c r="G49" s="37">
        <v>91997</v>
      </c>
      <c r="H49" s="13">
        <v>26190</v>
      </c>
      <c r="I49" s="89">
        <v>50</v>
      </c>
      <c r="J49" s="13">
        <v>6548</v>
      </c>
      <c r="K49" s="13">
        <v>6548</v>
      </c>
      <c r="L49" s="13">
        <v>6548</v>
      </c>
      <c r="M49" s="13">
        <v>6546</v>
      </c>
      <c r="N49" s="32">
        <v>11274</v>
      </c>
      <c r="O49" s="32">
        <v>2819</v>
      </c>
      <c r="P49" s="32">
        <v>2819</v>
      </c>
      <c r="Q49" s="32">
        <v>2819</v>
      </c>
      <c r="R49" s="32">
        <v>2817</v>
      </c>
      <c r="S49" s="32">
        <v>14916</v>
      </c>
      <c r="T49" s="32">
        <v>3729</v>
      </c>
      <c r="U49" s="32">
        <v>3729</v>
      </c>
      <c r="V49" s="32">
        <v>3729</v>
      </c>
      <c r="W49" s="32">
        <v>3729</v>
      </c>
    </row>
    <row r="50" spans="1:23" x14ac:dyDescent="0.2">
      <c r="A50" s="27">
        <v>44</v>
      </c>
      <c r="B50" s="3" t="s">
        <v>61</v>
      </c>
      <c r="C50" s="37">
        <v>23717</v>
      </c>
      <c r="D50" s="37">
        <v>30057</v>
      </c>
      <c r="E50" s="37">
        <v>0.44104957786290772</v>
      </c>
      <c r="F50" s="37">
        <v>0.55895042213709223</v>
      </c>
      <c r="G50" s="52"/>
      <c r="H50" s="13"/>
      <c r="I50" s="89"/>
      <c r="J50" s="13">
        <v>0</v>
      </c>
      <c r="K50" s="13">
        <v>0</v>
      </c>
      <c r="L50" s="13">
        <v>0</v>
      </c>
      <c r="M50" s="13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</row>
    <row r="51" spans="1:23" x14ac:dyDescent="0.2">
      <c r="A51" s="27">
        <v>45</v>
      </c>
      <c r="B51" s="3" t="s">
        <v>62</v>
      </c>
      <c r="C51" s="37">
        <v>7129</v>
      </c>
      <c r="D51" s="37">
        <v>1196</v>
      </c>
      <c r="E51" s="37">
        <v>0.85633633633633632</v>
      </c>
      <c r="F51" s="37">
        <v>0.14366366366366368</v>
      </c>
      <c r="G51" s="52"/>
      <c r="H51" s="13"/>
      <c r="I51" s="89"/>
      <c r="J51" s="13">
        <v>0</v>
      </c>
      <c r="K51" s="13">
        <v>0</v>
      </c>
      <c r="L51" s="13">
        <v>0</v>
      </c>
      <c r="M51" s="13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</row>
    <row r="52" spans="1:23" ht="30" x14ac:dyDescent="0.2">
      <c r="A52" s="27">
        <v>46</v>
      </c>
      <c r="B52" s="3" t="s">
        <v>37</v>
      </c>
      <c r="C52" s="37"/>
      <c r="D52" s="37"/>
      <c r="E52" s="37"/>
      <c r="F52" s="37"/>
      <c r="G52" s="52">
        <v>0</v>
      </c>
      <c r="H52" s="13"/>
      <c r="I52" s="89"/>
      <c r="J52" s="13">
        <v>0</v>
      </c>
      <c r="K52" s="13">
        <v>0</v>
      </c>
      <c r="L52" s="13">
        <v>0</v>
      </c>
      <c r="M52" s="13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</row>
    <row r="53" spans="1:23" x14ac:dyDescent="0.2">
      <c r="A53" s="27">
        <v>47</v>
      </c>
      <c r="B53" s="3" t="s">
        <v>38</v>
      </c>
      <c r="C53" s="37"/>
      <c r="D53" s="37"/>
      <c r="E53" s="37"/>
      <c r="F53" s="37"/>
      <c r="G53" s="52">
        <v>0</v>
      </c>
      <c r="H53" s="13"/>
      <c r="I53" s="89"/>
      <c r="J53" s="13">
        <v>0</v>
      </c>
      <c r="K53" s="13">
        <v>0</v>
      </c>
      <c r="L53" s="13">
        <v>0</v>
      </c>
      <c r="M53" s="13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</row>
    <row r="54" spans="1:23" x14ac:dyDescent="0.2">
      <c r="A54" s="27">
        <v>48</v>
      </c>
      <c r="B54" s="3" t="s">
        <v>63</v>
      </c>
      <c r="C54" s="37"/>
      <c r="D54" s="37"/>
      <c r="E54" s="37"/>
      <c r="F54" s="37"/>
      <c r="G54" s="52">
        <v>0</v>
      </c>
      <c r="H54" s="13"/>
      <c r="I54" s="89"/>
      <c r="J54" s="13">
        <v>0</v>
      </c>
      <c r="K54" s="13">
        <v>0</v>
      </c>
      <c r="L54" s="13">
        <v>0</v>
      </c>
      <c r="M54" s="13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</row>
    <row r="55" spans="1:23" x14ac:dyDescent="0.2">
      <c r="A55" s="27">
        <v>49</v>
      </c>
      <c r="B55" s="3" t="s">
        <v>39</v>
      </c>
      <c r="C55" s="37"/>
      <c r="D55" s="37"/>
      <c r="E55" s="37"/>
      <c r="F55" s="37"/>
      <c r="G55" s="52">
        <v>0</v>
      </c>
      <c r="H55" s="13"/>
      <c r="I55" s="89"/>
      <c r="J55" s="13">
        <v>0</v>
      </c>
      <c r="K55" s="13">
        <v>0</v>
      </c>
      <c r="L55" s="13">
        <v>0</v>
      </c>
      <c r="M55" s="13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</row>
    <row r="56" spans="1:23" x14ac:dyDescent="0.2">
      <c r="A56" s="27">
        <v>50</v>
      </c>
      <c r="B56" s="3" t="s">
        <v>40</v>
      </c>
      <c r="C56" s="37"/>
      <c r="D56" s="37"/>
      <c r="E56" s="37"/>
      <c r="F56" s="37"/>
      <c r="G56" s="52">
        <v>0</v>
      </c>
      <c r="H56" s="13"/>
      <c r="I56" s="89"/>
      <c r="J56" s="13">
        <v>0</v>
      </c>
      <c r="K56" s="13">
        <v>0</v>
      </c>
      <c r="L56" s="13">
        <v>0</v>
      </c>
      <c r="M56" s="13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</row>
    <row r="57" spans="1:23" x14ac:dyDescent="0.2">
      <c r="A57" s="27">
        <v>51</v>
      </c>
      <c r="B57" s="3" t="s">
        <v>41</v>
      </c>
      <c r="C57" s="37"/>
      <c r="D57" s="37"/>
      <c r="E57" s="37"/>
      <c r="F57" s="37"/>
      <c r="G57" s="52">
        <v>0</v>
      </c>
      <c r="H57" s="13"/>
      <c r="I57" s="89"/>
      <c r="J57" s="13">
        <v>0</v>
      </c>
      <c r="K57" s="13">
        <v>0</v>
      </c>
      <c r="L57" s="13">
        <v>0</v>
      </c>
      <c r="M57" s="13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</row>
    <row r="58" spans="1:23" x14ac:dyDescent="0.2">
      <c r="A58" s="27">
        <v>52</v>
      </c>
      <c r="B58" s="3" t="s">
        <v>42</v>
      </c>
      <c r="C58" s="37"/>
      <c r="D58" s="37"/>
      <c r="E58" s="37"/>
      <c r="F58" s="37"/>
      <c r="G58" s="52">
        <v>0</v>
      </c>
      <c r="H58" s="13"/>
      <c r="I58" s="89"/>
      <c r="J58" s="13">
        <v>0</v>
      </c>
      <c r="K58" s="13">
        <v>0</v>
      </c>
      <c r="L58" s="13">
        <v>0</v>
      </c>
      <c r="M58" s="13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</row>
    <row r="59" spans="1:23" x14ac:dyDescent="0.2">
      <c r="A59" s="27">
        <v>53</v>
      </c>
      <c r="B59" s="7" t="s">
        <v>53</v>
      </c>
      <c r="C59" s="37"/>
      <c r="D59" s="37"/>
      <c r="E59" s="37"/>
      <c r="F59" s="37"/>
      <c r="G59" s="52">
        <v>0</v>
      </c>
      <c r="H59" s="13"/>
      <c r="I59" s="89"/>
      <c r="J59" s="13">
        <v>0</v>
      </c>
      <c r="K59" s="13">
        <v>0</v>
      </c>
      <c r="L59" s="13">
        <v>0</v>
      </c>
      <c r="M59" s="13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</row>
    <row r="60" spans="1:23" x14ac:dyDescent="0.2">
      <c r="A60" s="27">
        <v>54</v>
      </c>
      <c r="B60" s="7" t="s">
        <v>132</v>
      </c>
      <c r="C60" s="37"/>
      <c r="D60" s="37"/>
      <c r="E60" s="37"/>
      <c r="F60" s="37"/>
      <c r="G60" s="52">
        <v>0</v>
      </c>
      <c r="H60" s="13"/>
      <c r="I60" s="89"/>
      <c r="J60" s="13">
        <v>0</v>
      </c>
      <c r="K60" s="13">
        <v>0</v>
      </c>
      <c r="L60" s="13">
        <v>0</v>
      </c>
      <c r="M60" s="13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</row>
    <row r="61" spans="1:23" x14ac:dyDescent="0.2">
      <c r="A61" s="27">
        <v>55</v>
      </c>
      <c r="B61" s="61" t="s">
        <v>43</v>
      </c>
      <c r="C61" s="37"/>
      <c r="D61" s="37"/>
      <c r="E61" s="37"/>
      <c r="F61" s="37"/>
      <c r="G61" s="52">
        <v>0</v>
      </c>
      <c r="H61" s="13"/>
      <c r="I61" s="89"/>
      <c r="J61" s="13">
        <v>0</v>
      </c>
      <c r="K61" s="13">
        <v>0</v>
      </c>
      <c r="L61" s="13">
        <v>0</v>
      </c>
      <c r="M61" s="13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</row>
    <row r="62" spans="1:23" x14ac:dyDescent="0.2">
      <c r="A62" s="27">
        <v>56</v>
      </c>
      <c r="B62" s="61" t="s">
        <v>44</v>
      </c>
      <c r="C62" s="37"/>
      <c r="D62" s="37"/>
      <c r="E62" s="37"/>
      <c r="F62" s="37"/>
      <c r="G62" s="52">
        <v>0</v>
      </c>
      <c r="H62" s="13"/>
      <c r="I62" s="89"/>
      <c r="J62" s="13">
        <v>0</v>
      </c>
      <c r="K62" s="13">
        <v>0</v>
      </c>
      <c r="L62" s="13">
        <v>0</v>
      </c>
      <c r="M62" s="13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</row>
    <row r="63" spans="1:23" x14ac:dyDescent="0.2">
      <c r="A63" s="27">
        <v>57</v>
      </c>
      <c r="B63" s="61" t="s">
        <v>45</v>
      </c>
      <c r="C63" s="37"/>
      <c r="D63" s="37"/>
      <c r="E63" s="37"/>
      <c r="F63" s="37"/>
      <c r="G63" s="52">
        <v>0</v>
      </c>
      <c r="H63" s="13"/>
      <c r="I63" s="89"/>
      <c r="J63" s="13">
        <v>0</v>
      </c>
      <c r="K63" s="13">
        <v>0</v>
      </c>
      <c r="L63" s="13">
        <v>0</v>
      </c>
      <c r="M63" s="13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</row>
    <row r="64" spans="1:23" x14ac:dyDescent="0.2">
      <c r="A64" s="27">
        <v>58</v>
      </c>
      <c r="B64" s="61" t="s">
        <v>46</v>
      </c>
      <c r="C64" s="37"/>
      <c r="D64" s="37"/>
      <c r="E64" s="37"/>
      <c r="F64" s="37"/>
      <c r="G64" s="52">
        <v>0</v>
      </c>
      <c r="H64" s="13"/>
      <c r="I64" s="89"/>
      <c r="J64" s="13">
        <v>0</v>
      </c>
      <c r="K64" s="13">
        <v>0</v>
      </c>
      <c r="L64" s="13">
        <v>0</v>
      </c>
      <c r="M64" s="13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</row>
    <row r="65" spans="1:23" x14ac:dyDescent="0.2">
      <c r="A65" s="27">
        <v>59</v>
      </c>
      <c r="B65" s="61" t="s">
        <v>48</v>
      </c>
      <c r="C65" s="37"/>
      <c r="D65" s="37"/>
      <c r="E65" s="37"/>
      <c r="F65" s="37"/>
      <c r="G65" s="52">
        <v>0</v>
      </c>
      <c r="H65" s="13"/>
      <c r="I65" s="89"/>
      <c r="J65" s="13">
        <v>0</v>
      </c>
      <c r="K65" s="13">
        <v>0</v>
      </c>
      <c r="L65" s="13">
        <v>0</v>
      </c>
      <c r="M65" s="13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</row>
    <row r="66" spans="1:23" x14ac:dyDescent="0.2">
      <c r="A66" s="27">
        <v>60</v>
      </c>
      <c r="B66" s="61" t="s">
        <v>49</v>
      </c>
      <c r="C66" s="37"/>
      <c r="D66" s="37"/>
      <c r="E66" s="37"/>
      <c r="F66" s="37"/>
      <c r="G66" s="52">
        <v>0</v>
      </c>
      <c r="H66" s="13"/>
      <c r="I66" s="89"/>
      <c r="J66" s="13">
        <v>0</v>
      </c>
      <c r="K66" s="13">
        <v>0</v>
      </c>
      <c r="L66" s="13">
        <v>0</v>
      </c>
      <c r="M66" s="13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</row>
    <row r="67" spans="1:23" x14ac:dyDescent="0.2">
      <c r="A67" s="27">
        <v>61</v>
      </c>
      <c r="B67" s="61" t="s">
        <v>133</v>
      </c>
      <c r="C67" s="37"/>
      <c r="D67" s="37"/>
      <c r="E67" s="37"/>
      <c r="F67" s="37"/>
      <c r="G67" s="52">
        <v>0</v>
      </c>
      <c r="H67" s="13"/>
      <c r="I67" s="89"/>
      <c r="J67" s="13">
        <v>0</v>
      </c>
      <c r="K67" s="13">
        <v>0</v>
      </c>
      <c r="L67" s="13">
        <v>0</v>
      </c>
      <c r="M67" s="13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</row>
    <row r="68" spans="1:23" x14ac:dyDescent="0.2">
      <c r="A68" s="27">
        <v>62</v>
      </c>
      <c r="B68" s="62" t="s">
        <v>134</v>
      </c>
      <c r="C68" s="37"/>
      <c r="D68" s="37"/>
      <c r="E68" s="37"/>
      <c r="F68" s="37"/>
      <c r="G68" s="52">
        <v>0</v>
      </c>
      <c r="H68" s="13"/>
      <c r="I68" s="89"/>
      <c r="J68" s="13">
        <v>0</v>
      </c>
      <c r="K68" s="13">
        <v>0</v>
      </c>
      <c r="L68" s="13">
        <v>0</v>
      </c>
      <c r="M68" s="13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</row>
    <row r="69" spans="1:23" x14ac:dyDescent="0.2">
      <c r="A69" s="27">
        <v>63</v>
      </c>
      <c r="B69" s="62" t="s">
        <v>129</v>
      </c>
      <c r="C69" s="37"/>
      <c r="D69" s="37"/>
      <c r="E69" s="37"/>
      <c r="F69" s="37"/>
      <c r="G69" s="52">
        <v>0</v>
      </c>
      <c r="H69" s="14"/>
      <c r="I69" s="90"/>
      <c r="J69" s="13">
        <v>0</v>
      </c>
      <c r="K69" s="13">
        <v>0</v>
      </c>
      <c r="L69" s="13">
        <v>0</v>
      </c>
      <c r="M69" s="13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</row>
    <row r="70" spans="1:23" x14ac:dyDescent="0.2">
      <c r="A70" s="27">
        <v>64</v>
      </c>
      <c r="B70" s="61" t="s">
        <v>52</v>
      </c>
      <c r="C70" s="37"/>
      <c r="D70" s="37"/>
      <c r="E70" s="37"/>
      <c r="F70" s="37"/>
      <c r="G70" s="52">
        <v>0</v>
      </c>
      <c r="H70" s="14"/>
      <c r="I70" s="90"/>
      <c r="J70" s="13">
        <v>0</v>
      </c>
      <c r="K70" s="13">
        <v>0</v>
      </c>
      <c r="L70" s="13">
        <v>0</v>
      </c>
      <c r="M70" s="13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</row>
    <row r="71" spans="1:23" x14ac:dyDescent="0.2">
      <c r="A71" s="27">
        <v>65</v>
      </c>
      <c r="B71" s="62" t="s">
        <v>51</v>
      </c>
      <c r="C71" s="37"/>
      <c r="D71" s="37"/>
      <c r="E71" s="37"/>
      <c r="F71" s="37"/>
      <c r="G71" s="52">
        <v>0</v>
      </c>
      <c r="H71" s="14"/>
      <c r="I71" s="90"/>
      <c r="J71" s="13">
        <v>0</v>
      </c>
      <c r="K71" s="13">
        <v>0</v>
      </c>
      <c r="L71" s="13">
        <v>0</v>
      </c>
      <c r="M71" s="13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</row>
    <row r="72" spans="1:23" x14ac:dyDescent="0.2">
      <c r="A72" s="27">
        <v>66</v>
      </c>
      <c r="B72" s="62" t="s">
        <v>50</v>
      </c>
      <c r="C72" s="37"/>
      <c r="D72" s="37"/>
      <c r="E72" s="37"/>
      <c r="F72" s="37"/>
      <c r="G72" s="52">
        <v>0</v>
      </c>
      <c r="H72" s="14"/>
      <c r="I72" s="90"/>
      <c r="J72" s="13">
        <v>0</v>
      </c>
      <c r="K72" s="13">
        <v>0</v>
      </c>
      <c r="L72" s="13">
        <v>0</v>
      </c>
      <c r="M72" s="13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</row>
    <row r="73" spans="1:23" x14ac:dyDescent="0.2">
      <c r="A73" s="27">
        <v>67</v>
      </c>
      <c r="B73" s="62" t="s">
        <v>135</v>
      </c>
      <c r="C73" s="37"/>
      <c r="D73" s="37"/>
      <c r="E73" s="37"/>
      <c r="F73" s="37"/>
      <c r="G73" s="52">
        <v>0</v>
      </c>
      <c r="H73" s="14"/>
      <c r="I73" s="90"/>
      <c r="J73" s="13">
        <v>0</v>
      </c>
      <c r="K73" s="13">
        <v>0</v>
      </c>
      <c r="L73" s="13">
        <v>0</v>
      </c>
      <c r="M73" s="13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</row>
    <row r="74" spans="1:23" x14ac:dyDescent="0.2">
      <c r="A74" s="27">
        <v>68</v>
      </c>
      <c r="B74" s="62" t="s">
        <v>64</v>
      </c>
      <c r="C74" s="37"/>
      <c r="D74" s="37"/>
      <c r="E74" s="37"/>
      <c r="F74" s="37"/>
      <c r="G74" s="52">
        <v>0</v>
      </c>
      <c r="H74" s="14"/>
      <c r="I74" s="90"/>
      <c r="J74" s="13">
        <v>0</v>
      </c>
      <c r="K74" s="13">
        <v>0</v>
      </c>
      <c r="L74" s="13">
        <v>0</v>
      </c>
      <c r="M74" s="13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</row>
    <row r="75" spans="1:23" x14ac:dyDescent="0.2">
      <c r="A75" s="27">
        <v>69</v>
      </c>
      <c r="B75" s="62" t="s">
        <v>136</v>
      </c>
      <c r="C75" s="37"/>
      <c r="D75" s="37"/>
      <c r="E75" s="37"/>
      <c r="F75" s="37"/>
      <c r="G75" s="52">
        <v>0</v>
      </c>
      <c r="H75" s="14"/>
      <c r="I75" s="90"/>
      <c r="J75" s="13">
        <v>0</v>
      </c>
      <c r="K75" s="13">
        <v>0</v>
      </c>
      <c r="L75" s="13">
        <v>0</v>
      </c>
      <c r="M75" s="13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</row>
    <row r="76" spans="1:23" ht="28.5" x14ac:dyDescent="0.2">
      <c r="A76" s="27">
        <v>70</v>
      </c>
      <c r="B76" s="62" t="s">
        <v>137</v>
      </c>
      <c r="C76" s="37"/>
      <c r="D76" s="37"/>
      <c r="E76" s="37"/>
      <c r="F76" s="37"/>
      <c r="G76" s="52">
        <v>0</v>
      </c>
      <c r="H76" s="14"/>
      <c r="I76" s="90"/>
      <c r="J76" s="13">
        <v>0</v>
      </c>
      <c r="K76" s="13">
        <v>0</v>
      </c>
      <c r="L76" s="13">
        <v>0</v>
      </c>
      <c r="M76" s="13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</row>
    <row r="77" spans="1:23" x14ac:dyDescent="0.2">
      <c r="A77" s="27">
        <v>71</v>
      </c>
      <c r="B77" s="62" t="s">
        <v>138</v>
      </c>
      <c r="C77" s="37"/>
      <c r="D77" s="37"/>
      <c r="E77" s="37"/>
      <c r="F77" s="37"/>
      <c r="G77" s="52">
        <v>0</v>
      </c>
      <c r="H77" s="13"/>
      <c r="I77" s="89"/>
      <c r="J77" s="13">
        <v>0</v>
      </c>
      <c r="K77" s="13">
        <v>0</v>
      </c>
      <c r="L77" s="13">
        <v>0</v>
      </c>
      <c r="M77" s="13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</row>
    <row r="78" spans="1:23" x14ac:dyDescent="0.2">
      <c r="A78" s="27">
        <v>72</v>
      </c>
      <c r="B78" s="62" t="s">
        <v>139</v>
      </c>
      <c r="C78" s="37"/>
      <c r="D78" s="37"/>
      <c r="E78" s="37"/>
      <c r="F78" s="37"/>
      <c r="G78" s="52">
        <v>0</v>
      </c>
      <c r="H78" s="14"/>
      <c r="I78" s="90"/>
      <c r="J78" s="13">
        <v>0</v>
      </c>
      <c r="K78" s="13">
        <v>0</v>
      </c>
      <c r="L78" s="13">
        <v>0</v>
      </c>
      <c r="M78" s="13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</row>
    <row r="79" spans="1:23" x14ac:dyDescent="0.2">
      <c r="A79" s="27">
        <v>73</v>
      </c>
      <c r="B79" s="61" t="s">
        <v>47</v>
      </c>
      <c r="C79" s="37"/>
      <c r="D79" s="37"/>
      <c r="E79" s="37"/>
      <c r="F79" s="37"/>
      <c r="G79" s="52">
        <v>0</v>
      </c>
      <c r="H79" s="14"/>
      <c r="I79" s="90"/>
      <c r="J79" s="13">
        <v>0</v>
      </c>
      <c r="K79" s="13">
        <v>0</v>
      </c>
      <c r="L79" s="13">
        <v>0</v>
      </c>
      <c r="M79" s="13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</row>
    <row r="80" spans="1:23" x14ac:dyDescent="0.2">
      <c r="A80" s="27">
        <v>74</v>
      </c>
      <c r="B80" s="61" t="s">
        <v>142</v>
      </c>
      <c r="C80" s="37"/>
      <c r="D80" s="37"/>
      <c r="E80" s="37"/>
      <c r="F80" s="37"/>
      <c r="G80" s="52">
        <v>0</v>
      </c>
      <c r="H80" s="14">
        <v>5840</v>
      </c>
      <c r="I80" s="90"/>
      <c r="J80" s="13">
        <v>1460</v>
      </c>
      <c r="K80" s="13">
        <v>1460</v>
      </c>
      <c r="L80" s="13">
        <v>1460</v>
      </c>
      <c r="M80" s="13">
        <v>1460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32">
        <v>5840</v>
      </c>
      <c r="T80" s="32">
        <v>1460</v>
      </c>
      <c r="U80" s="32">
        <v>1460</v>
      </c>
      <c r="V80" s="32">
        <v>1460</v>
      </c>
      <c r="W80" s="32">
        <v>1460</v>
      </c>
    </row>
    <row r="81" spans="1:23" s="4" customFormat="1" ht="15.75" x14ac:dyDescent="0.25">
      <c r="A81" s="28"/>
      <c r="B81" s="26" t="s">
        <v>75</v>
      </c>
      <c r="C81" s="37">
        <v>797627</v>
      </c>
      <c r="D81" s="37">
        <v>495436</v>
      </c>
      <c r="E81" s="37">
        <v>0.61685084176099692</v>
      </c>
      <c r="F81" s="37">
        <v>0.38314915823900308</v>
      </c>
      <c r="G81" s="54">
        <v>822585</v>
      </c>
      <c r="H81" s="8">
        <v>238550</v>
      </c>
      <c r="I81" s="91">
        <v>300</v>
      </c>
      <c r="J81" s="8">
        <v>59638</v>
      </c>
      <c r="K81" s="8">
        <v>59638</v>
      </c>
      <c r="L81" s="8">
        <v>59638</v>
      </c>
      <c r="M81" s="8">
        <v>59636</v>
      </c>
      <c r="N81" s="8">
        <v>125129</v>
      </c>
      <c r="O81" s="8">
        <v>31284</v>
      </c>
      <c r="P81" s="8">
        <v>31284</v>
      </c>
      <c r="Q81" s="8">
        <v>31284</v>
      </c>
      <c r="R81" s="8">
        <v>31277</v>
      </c>
      <c r="S81" s="8">
        <v>113421</v>
      </c>
      <c r="T81" s="8">
        <v>28354</v>
      </c>
      <c r="U81" s="8">
        <v>28354</v>
      </c>
      <c r="V81" s="8">
        <v>28354</v>
      </c>
      <c r="W81" s="8">
        <v>28359</v>
      </c>
    </row>
    <row r="83" spans="1:23" x14ac:dyDescent="0.2">
      <c r="C83" s="58"/>
      <c r="D83" s="58"/>
      <c r="E83" s="58"/>
      <c r="F83" s="58"/>
    </row>
  </sheetData>
  <autoFilter ref="A6:M6">
    <sortState ref="A9:I85">
      <sortCondition ref="A6"/>
    </sortState>
  </autoFilter>
  <mergeCells count="14">
    <mergeCell ref="N4:R4"/>
    <mergeCell ref="S4:W4"/>
    <mergeCell ref="C5:D5"/>
    <mergeCell ref="E5:F5"/>
    <mergeCell ref="N5:N6"/>
    <mergeCell ref="O5:R5"/>
    <mergeCell ref="S5:S6"/>
    <mergeCell ref="T5:W5"/>
    <mergeCell ref="H4:I5"/>
    <mergeCell ref="A4:A6"/>
    <mergeCell ref="B4:B6"/>
    <mergeCell ref="C4:F4"/>
    <mergeCell ref="G4:G6"/>
    <mergeCell ref="J4:M5"/>
  </mergeCells>
  <pageMargins left="0.11811023622047245" right="0.11811023622047245" top="0.74803149606299213" bottom="0.74803149606299213" header="0.31496062992125984" footer="0.31496062992125984"/>
  <pageSetup paperSize="9" scale="52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6"/>
  <sheetViews>
    <sheetView workbookViewId="0">
      <pane xSplit="6" ySplit="6" topLeftCell="G73" activePane="bottomRight" state="frozen"/>
      <selection pane="topRight" activeCell="G1" sqref="G1"/>
      <selection pane="bottomLeft" activeCell="A7" sqref="A7"/>
      <selection pane="bottomRight" activeCell="N88" sqref="N88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158</v>
      </c>
    </row>
    <row r="3" spans="1:25" ht="15.75" x14ac:dyDescent="0.25">
      <c r="B3" s="20" t="s">
        <v>262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06" t="s">
        <v>65</v>
      </c>
      <c r="K5" s="106"/>
      <c r="L5" s="106"/>
      <c r="M5" s="132" t="s">
        <v>67</v>
      </c>
      <c r="N5" s="132" t="s">
        <v>68</v>
      </c>
      <c r="O5" s="132" t="s">
        <v>69</v>
      </c>
      <c r="P5" s="128" t="s">
        <v>118</v>
      </c>
      <c r="Q5" s="117" t="s">
        <v>65</v>
      </c>
      <c r="R5" s="118"/>
      <c r="S5" s="118"/>
      <c r="T5" s="119"/>
      <c r="U5" s="115" t="s">
        <v>118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95" t="s">
        <v>274</v>
      </c>
      <c r="K6" s="95" t="s">
        <v>275</v>
      </c>
      <c r="L6" s="95" t="s">
        <v>276</v>
      </c>
      <c r="M6" s="133"/>
      <c r="N6" s="133"/>
      <c r="O6" s="133"/>
      <c r="P6" s="129"/>
      <c r="Q6" s="65" t="s">
        <v>66</v>
      </c>
      <c r="R6" s="65" t="s">
        <v>67</v>
      </c>
      <c r="S6" s="65" t="s">
        <v>68</v>
      </c>
      <c r="T6" s="65" t="s">
        <v>69</v>
      </c>
      <c r="U6" s="116"/>
      <c r="V6" s="65" t="s">
        <v>66</v>
      </c>
      <c r="W6" s="65" t="s">
        <v>67</v>
      </c>
      <c r="X6" s="65" t="s">
        <v>68</v>
      </c>
      <c r="Y6" s="65" t="s">
        <v>69</v>
      </c>
    </row>
    <row r="7" spans="1:25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963</v>
      </c>
      <c r="I7" s="43">
        <v>176</v>
      </c>
      <c r="J7" s="43"/>
      <c r="K7" s="43">
        <v>88</v>
      </c>
      <c r="L7" s="43">
        <v>88</v>
      </c>
      <c r="M7" s="13">
        <v>263</v>
      </c>
      <c r="N7" s="13">
        <v>263</v>
      </c>
      <c r="O7" s="13">
        <v>261</v>
      </c>
      <c r="P7" s="27">
        <v>25</v>
      </c>
      <c r="Q7" s="32">
        <v>6</v>
      </c>
      <c r="R7" s="32">
        <v>6</v>
      </c>
      <c r="S7" s="32">
        <v>6</v>
      </c>
      <c r="T7" s="32">
        <v>7</v>
      </c>
      <c r="U7" s="32">
        <v>938</v>
      </c>
      <c r="V7" s="32">
        <v>170</v>
      </c>
      <c r="W7" s="32">
        <v>257</v>
      </c>
      <c r="X7" s="32">
        <v>257</v>
      </c>
      <c r="Y7" s="32">
        <v>254</v>
      </c>
    </row>
    <row r="8" spans="1:25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1743</v>
      </c>
      <c r="I8" s="43">
        <v>316</v>
      </c>
      <c r="J8" s="43"/>
      <c r="K8" s="43">
        <v>158</v>
      </c>
      <c r="L8" s="43">
        <v>158</v>
      </c>
      <c r="M8" s="13">
        <v>475</v>
      </c>
      <c r="N8" s="13">
        <v>475</v>
      </c>
      <c r="O8" s="13">
        <v>477</v>
      </c>
      <c r="P8" s="27">
        <v>127</v>
      </c>
      <c r="Q8" s="32">
        <v>32</v>
      </c>
      <c r="R8" s="32">
        <v>32</v>
      </c>
      <c r="S8" s="32">
        <v>32</v>
      </c>
      <c r="T8" s="32">
        <v>31</v>
      </c>
      <c r="U8" s="32">
        <v>1616</v>
      </c>
      <c r="V8" s="32">
        <v>284</v>
      </c>
      <c r="W8" s="32">
        <v>443</v>
      </c>
      <c r="X8" s="32">
        <v>443</v>
      </c>
      <c r="Y8" s="32">
        <v>446</v>
      </c>
    </row>
    <row r="9" spans="1:25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2048</v>
      </c>
      <c r="I9" s="43">
        <v>372</v>
      </c>
      <c r="J9" s="43"/>
      <c r="K9" s="43">
        <v>186</v>
      </c>
      <c r="L9" s="43">
        <v>186</v>
      </c>
      <c r="M9" s="13">
        <v>559</v>
      </c>
      <c r="N9" s="13">
        <v>559</v>
      </c>
      <c r="O9" s="13">
        <v>558</v>
      </c>
      <c r="P9" s="27">
        <v>1993</v>
      </c>
      <c r="Q9" s="32">
        <v>498</v>
      </c>
      <c r="R9" s="32">
        <v>498</v>
      </c>
      <c r="S9" s="32">
        <v>498</v>
      </c>
      <c r="T9" s="32">
        <v>499</v>
      </c>
      <c r="U9" s="32">
        <v>55</v>
      </c>
      <c r="V9" s="32">
        <v>-126</v>
      </c>
      <c r="W9" s="32">
        <v>61</v>
      </c>
      <c r="X9" s="32">
        <v>61</v>
      </c>
      <c r="Y9" s="32">
        <v>59</v>
      </c>
    </row>
    <row r="10" spans="1:25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1461</v>
      </c>
      <c r="I10" s="43">
        <v>266</v>
      </c>
      <c r="J10" s="43"/>
      <c r="K10" s="43">
        <v>133</v>
      </c>
      <c r="L10" s="43">
        <v>133</v>
      </c>
      <c r="M10" s="13">
        <v>398</v>
      </c>
      <c r="N10" s="13">
        <v>398</v>
      </c>
      <c r="O10" s="13">
        <v>399</v>
      </c>
      <c r="P10" s="27">
        <v>162</v>
      </c>
      <c r="Q10" s="32">
        <v>41</v>
      </c>
      <c r="R10" s="32">
        <v>41</v>
      </c>
      <c r="S10" s="32">
        <v>41</v>
      </c>
      <c r="T10" s="32">
        <v>39</v>
      </c>
      <c r="U10" s="32">
        <v>1299</v>
      </c>
      <c r="V10" s="32">
        <v>225</v>
      </c>
      <c r="W10" s="32">
        <v>357</v>
      </c>
      <c r="X10" s="32">
        <v>357</v>
      </c>
      <c r="Y10" s="32">
        <v>360</v>
      </c>
    </row>
    <row r="11" spans="1:25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2926</v>
      </c>
      <c r="I11" s="43">
        <v>532</v>
      </c>
      <c r="J11" s="43"/>
      <c r="K11" s="43">
        <v>266</v>
      </c>
      <c r="L11" s="43">
        <v>266</v>
      </c>
      <c r="M11" s="13">
        <v>798</v>
      </c>
      <c r="N11" s="13">
        <v>798</v>
      </c>
      <c r="O11" s="13">
        <v>798</v>
      </c>
      <c r="P11" s="27">
        <v>478</v>
      </c>
      <c r="Q11" s="32">
        <v>120</v>
      </c>
      <c r="R11" s="32">
        <v>120</v>
      </c>
      <c r="S11" s="32">
        <v>120</v>
      </c>
      <c r="T11" s="32">
        <v>118</v>
      </c>
      <c r="U11" s="32">
        <v>2448</v>
      </c>
      <c r="V11" s="32">
        <v>412</v>
      </c>
      <c r="W11" s="32">
        <v>678</v>
      </c>
      <c r="X11" s="32">
        <v>678</v>
      </c>
      <c r="Y11" s="32">
        <v>680</v>
      </c>
    </row>
    <row r="12" spans="1:25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963</v>
      </c>
      <c r="I12" s="43">
        <v>176</v>
      </c>
      <c r="J12" s="43"/>
      <c r="K12" s="43">
        <v>88</v>
      </c>
      <c r="L12" s="43">
        <v>88</v>
      </c>
      <c r="M12" s="13">
        <v>263</v>
      </c>
      <c r="N12" s="13">
        <v>263</v>
      </c>
      <c r="O12" s="13">
        <v>261</v>
      </c>
      <c r="P12" s="27">
        <v>23</v>
      </c>
      <c r="Q12" s="32">
        <v>6</v>
      </c>
      <c r="R12" s="32">
        <v>6</v>
      </c>
      <c r="S12" s="32">
        <v>6</v>
      </c>
      <c r="T12" s="32">
        <v>5</v>
      </c>
      <c r="U12" s="32">
        <v>940</v>
      </c>
      <c r="V12" s="32">
        <v>170</v>
      </c>
      <c r="W12" s="32">
        <v>257</v>
      </c>
      <c r="X12" s="32">
        <v>257</v>
      </c>
      <c r="Y12" s="32">
        <v>256</v>
      </c>
    </row>
    <row r="13" spans="1:25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3094</v>
      </c>
      <c r="I13" s="43">
        <v>562</v>
      </c>
      <c r="J13" s="43"/>
      <c r="K13" s="43">
        <v>281</v>
      </c>
      <c r="L13" s="43">
        <v>281</v>
      </c>
      <c r="M13" s="13">
        <v>844</v>
      </c>
      <c r="N13" s="13">
        <v>844</v>
      </c>
      <c r="O13" s="13">
        <v>844</v>
      </c>
      <c r="P13" s="27">
        <v>1162</v>
      </c>
      <c r="Q13" s="32">
        <v>291</v>
      </c>
      <c r="R13" s="32">
        <v>291</v>
      </c>
      <c r="S13" s="32">
        <v>291</v>
      </c>
      <c r="T13" s="32">
        <v>289</v>
      </c>
      <c r="U13" s="32">
        <v>1932</v>
      </c>
      <c r="V13" s="32">
        <v>271</v>
      </c>
      <c r="W13" s="32">
        <v>553</v>
      </c>
      <c r="X13" s="32">
        <v>553</v>
      </c>
      <c r="Y13" s="32">
        <v>555</v>
      </c>
    </row>
    <row r="14" spans="1:25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2368</v>
      </c>
      <c r="I14" s="43">
        <v>430</v>
      </c>
      <c r="J14" s="43"/>
      <c r="K14" s="43">
        <v>215</v>
      </c>
      <c r="L14" s="43">
        <v>215</v>
      </c>
      <c r="M14" s="13">
        <v>646</v>
      </c>
      <c r="N14" s="13">
        <v>646</v>
      </c>
      <c r="O14" s="13">
        <v>646</v>
      </c>
      <c r="P14" s="27">
        <v>119</v>
      </c>
      <c r="Q14" s="32">
        <v>30</v>
      </c>
      <c r="R14" s="32">
        <v>30</v>
      </c>
      <c r="S14" s="32">
        <v>30</v>
      </c>
      <c r="T14" s="32">
        <v>29</v>
      </c>
      <c r="U14" s="32">
        <v>2249</v>
      </c>
      <c r="V14" s="32">
        <v>400</v>
      </c>
      <c r="W14" s="32">
        <v>616</v>
      </c>
      <c r="X14" s="32">
        <v>616</v>
      </c>
      <c r="Y14" s="32">
        <v>617</v>
      </c>
    </row>
    <row r="15" spans="1:25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5646</v>
      </c>
      <c r="I15" s="43">
        <v>1026</v>
      </c>
      <c r="J15" s="43"/>
      <c r="K15" s="43">
        <v>513</v>
      </c>
      <c r="L15" s="43">
        <v>513</v>
      </c>
      <c r="M15" s="13">
        <v>1540</v>
      </c>
      <c r="N15" s="13">
        <v>1540</v>
      </c>
      <c r="O15" s="13">
        <v>1540</v>
      </c>
      <c r="P15" s="27">
        <v>5066</v>
      </c>
      <c r="Q15" s="32">
        <v>1267</v>
      </c>
      <c r="R15" s="32">
        <v>1267</v>
      </c>
      <c r="S15" s="32">
        <v>1267</v>
      </c>
      <c r="T15" s="32">
        <v>1265</v>
      </c>
      <c r="U15" s="32">
        <v>580</v>
      </c>
      <c r="V15" s="32">
        <v>-241</v>
      </c>
      <c r="W15" s="32">
        <v>273</v>
      </c>
      <c r="X15" s="32">
        <v>273</v>
      </c>
      <c r="Y15" s="32">
        <v>275</v>
      </c>
    </row>
    <row r="16" spans="1:25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3387</v>
      </c>
      <c r="I16" s="43">
        <v>616</v>
      </c>
      <c r="J16" s="43"/>
      <c r="K16" s="43">
        <v>308</v>
      </c>
      <c r="L16" s="43">
        <v>308</v>
      </c>
      <c r="M16" s="13">
        <v>924</v>
      </c>
      <c r="N16" s="13">
        <v>924</v>
      </c>
      <c r="O16" s="13">
        <v>923</v>
      </c>
      <c r="P16" s="27">
        <v>294</v>
      </c>
      <c r="Q16" s="32">
        <v>74</v>
      </c>
      <c r="R16" s="32">
        <v>74</v>
      </c>
      <c r="S16" s="32">
        <v>74</v>
      </c>
      <c r="T16" s="32">
        <v>72</v>
      </c>
      <c r="U16" s="32">
        <v>3093</v>
      </c>
      <c r="V16" s="32">
        <v>542</v>
      </c>
      <c r="W16" s="32">
        <v>850</v>
      </c>
      <c r="X16" s="32">
        <v>850</v>
      </c>
      <c r="Y16" s="32">
        <v>851</v>
      </c>
    </row>
    <row r="17" spans="1:25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1608</v>
      </c>
      <c r="I17" s="43">
        <v>292</v>
      </c>
      <c r="J17" s="43"/>
      <c r="K17" s="43">
        <v>146</v>
      </c>
      <c r="L17" s="43">
        <v>146</v>
      </c>
      <c r="M17" s="13">
        <v>439</v>
      </c>
      <c r="N17" s="13">
        <v>439</v>
      </c>
      <c r="O17" s="13">
        <v>438</v>
      </c>
      <c r="P17" s="27">
        <v>1536</v>
      </c>
      <c r="Q17" s="32">
        <v>384</v>
      </c>
      <c r="R17" s="32">
        <v>384</v>
      </c>
      <c r="S17" s="32">
        <v>384</v>
      </c>
      <c r="T17" s="32">
        <v>384</v>
      </c>
      <c r="U17" s="32">
        <v>72</v>
      </c>
      <c r="V17" s="32">
        <v>-92</v>
      </c>
      <c r="W17" s="32">
        <v>55</v>
      </c>
      <c r="X17" s="32">
        <v>55</v>
      </c>
      <c r="Y17" s="32">
        <v>54</v>
      </c>
    </row>
    <row r="18" spans="1:25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1804</v>
      </c>
      <c r="I18" s="43">
        <v>328</v>
      </c>
      <c r="J18" s="43"/>
      <c r="K18" s="43">
        <v>164</v>
      </c>
      <c r="L18" s="43">
        <v>164</v>
      </c>
      <c r="M18" s="13">
        <v>492</v>
      </c>
      <c r="N18" s="13">
        <v>492</v>
      </c>
      <c r="O18" s="13">
        <v>492</v>
      </c>
      <c r="P18" s="27">
        <v>614</v>
      </c>
      <c r="Q18" s="32">
        <v>154</v>
      </c>
      <c r="R18" s="32">
        <v>154</v>
      </c>
      <c r="S18" s="32">
        <v>154</v>
      </c>
      <c r="T18" s="32">
        <v>152</v>
      </c>
      <c r="U18" s="32">
        <v>1190</v>
      </c>
      <c r="V18" s="32">
        <v>174</v>
      </c>
      <c r="W18" s="32">
        <v>338</v>
      </c>
      <c r="X18" s="32">
        <v>338</v>
      </c>
      <c r="Y18" s="32">
        <v>340</v>
      </c>
    </row>
    <row r="19" spans="1:25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1773</v>
      </c>
      <c r="I19" s="43">
        <v>322</v>
      </c>
      <c r="J19" s="43"/>
      <c r="K19" s="43">
        <v>161</v>
      </c>
      <c r="L19" s="43">
        <v>161</v>
      </c>
      <c r="M19" s="13">
        <v>484</v>
      </c>
      <c r="N19" s="13">
        <v>484</v>
      </c>
      <c r="O19" s="13">
        <v>483</v>
      </c>
      <c r="P19" s="27">
        <v>89</v>
      </c>
      <c r="Q19" s="32">
        <v>22</v>
      </c>
      <c r="R19" s="32">
        <v>22</v>
      </c>
      <c r="S19" s="32">
        <v>22</v>
      </c>
      <c r="T19" s="32">
        <v>23</v>
      </c>
      <c r="U19" s="32">
        <v>1684</v>
      </c>
      <c r="V19" s="32">
        <v>300</v>
      </c>
      <c r="W19" s="32">
        <v>462</v>
      </c>
      <c r="X19" s="32">
        <v>462</v>
      </c>
      <c r="Y19" s="32">
        <v>460</v>
      </c>
    </row>
    <row r="20" spans="1:25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1263</v>
      </c>
      <c r="I20" s="43">
        <v>230</v>
      </c>
      <c r="J20" s="43"/>
      <c r="K20" s="43">
        <v>115</v>
      </c>
      <c r="L20" s="43">
        <v>115</v>
      </c>
      <c r="M20" s="13">
        <v>344</v>
      </c>
      <c r="N20" s="13">
        <v>344</v>
      </c>
      <c r="O20" s="13">
        <v>345</v>
      </c>
      <c r="P20" s="27">
        <v>17</v>
      </c>
      <c r="Q20" s="32">
        <v>4</v>
      </c>
      <c r="R20" s="32">
        <v>4</v>
      </c>
      <c r="S20" s="32">
        <v>4</v>
      </c>
      <c r="T20" s="32">
        <v>5</v>
      </c>
      <c r="U20" s="32">
        <v>1246</v>
      </c>
      <c r="V20" s="32">
        <v>226</v>
      </c>
      <c r="W20" s="32">
        <v>340</v>
      </c>
      <c r="X20" s="32">
        <v>340</v>
      </c>
      <c r="Y20" s="32">
        <v>340</v>
      </c>
    </row>
    <row r="21" spans="1:25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2025</v>
      </c>
      <c r="I21" s="43">
        <v>368</v>
      </c>
      <c r="J21" s="43"/>
      <c r="K21" s="43">
        <v>184</v>
      </c>
      <c r="L21" s="43">
        <v>184</v>
      </c>
      <c r="M21" s="13">
        <v>552</v>
      </c>
      <c r="N21" s="13">
        <v>552</v>
      </c>
      <c r="O21" s="13">
        <v>553</v>
      </c>
      <c r="P21" s="27">
        <v>1865</v>
      </c>
      <c r="Q21" s="32">
        <v>466</v>
      </c>
      <c r="R21" s="32">
        <v>466</v>
      </c>
      <c r="S21" s="32">
        <v>466</v>
      </c>
      <c r="T21" s="32">
        <v>467</v>
      </c>
      <c r="U21" s="32">
        <v>160</v>
      </c>
      <c r="V21" s="32">
        <v>-98</v>
      </c>
      <c r="W21" s="32">
        <v>86</v>
      </c>
      <c r="X21" s="32">
        <v>86</v>
      </c>
      <c r="Y21" s="32">
        <v>86</v>
      </c>
    </row>
    <row r="22" spans="1:25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1222</v>
      </c>
      <c r="I22" s="43">
        <v>222</v>
      </c>
      <c r="J22" s="43"/>
      <c r="K22" s="43">
        <v>111</v>
      </c>
      <c r="L22" s="43">
        <v>111</v>
      </c>
      <c r="M22" s="13">
        <v>333</v>
      </c>
      <c r="N22" s="13">
        <v>333</v>
      </c>
      <c r="O22" s="13">
        <v>334</v>
      </c>
      <c r="P22" s="27">
        <v>97</v>
      </c>
      <c r="Q22" s="32">
        <v>24</v>
      </c>
      <c r="R22" s="32">
        <v>24</v>
      </c>
      <c r="S22" s="32">
        <v>24</v>
      </c>
      <c r="T22" s="32">
        <v>25</v>
      </c>
      <c r="U22" s="32">
        <v>1125</v>
      </c>
      <c r="V22" s="32">
        <v>198</v>
      </c>
      <c r="W22" s="32">
        <v>309</v>
      </c>
      <c r="X22" s="32">
        <v>309</v>
      </c>
      <c r="Y22" s="32">
        <v>309</v>
      </c>
    </row>
    <row r="23" spans="1:25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1099</v>
      </c>
      <c r="I23" s="43">
        <v>200</v>
      </c>
      <c r="J23" s="43"/>
      <c r="K23" s="43">
        <v>100</v>
      </c>
      <c r="L23" s="43">
        <v>100</v>
      </c>
      <c r="M23" s="13">
        <v>300</v>
      </c>
      <c r="N23" s="13">
        <v>300</v>
      </c>
      <c r="O23" s="13">
        <v>299</v>
      </c>
      <c r="P23" s="27">
        <v>11</v>
      </c>
      <c r="Q23" s="32">
        <v>3</v>
      </c>
      <c r="R23" s="32">
        <v>3</v>
      </c>
      <c r="S23" s="32">
        <v>3</v>
      </c>
      <c r="T23" s="32">
        <v>2</v>
      </c>
      <c r="U23" s="32">
        <v>1088</v>
      </c>
      <c r="V23" s="32">
        <v>197</v>
      </c>
      <c r="W23" s="32">
        <v>297</v>
      </c>
      <c r="X23" s="32">
        <v>297</v>
      </c>
      <c r="Y23" s="32">
        <v>297</v>
      </c>
    </row>
    <row r="24" spans="1:25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1663</v>
      </c>
      <c r="I24" s="43">
        <v>302</v>
      </c>
      <c r="J24" s="43"/>
      <c r="K24" s="43">
        <v>151</v>
      </c>
      <c r="L24" s="43">
        <v>151</v>
      </c>
      <c r="M24" s="13">
        <v>454</v>
      </c>
      <c r="N24" s="13">
        <v>454</v>
      </c>
      <c r="O24" s="13">
        <v>453</v>
      </c>
      <c r="P24" s="27">
        <v>137</v>
      </c>
      <c r="Q24" s="32">
        <v>34</v>
      </c>
      <c r="R24" s="32">
        <v>34</v>
      </c>
      <c r="S24" s="32">
        <v>34</v>
      </c>
      <c r="T24" s="32">
        <v>35</v>
      </c>
      <c r="U24" s="32">
        <v>1526</v>
      </c>
      <c r="V24" s="32">
        <v>268</v>
      </c>
      <c r="W24" s="32">
        <v>420</v>
      </c>
      <c r="X24" s="32">
        <v>420</v>
      </c>
      <c r="Y24" s="32">
        <v>418</v>
      </c>
    </row>
    <row r="25" spans="1:25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637</v>
      </c>
      <c r="I25" s="43">
        <v>116</v>
      </c>
      <c r="J25" s="43"/>
      <c r="K25" s="43">
        <v>58</v>
      </c>
      <c r="L25" s="43">
        <v>58</v>
      </c>
      <c r="M25" s="13">
        <v>174</v>
      </c>
      <c r="N25" s="13">
        <v>174</v>
      </c>
      <c r="O25" s="13">
        <v>173</v>
      </c>
      <c r="P25" s="27">
        <v>60</v>
      </c>
      <c r="Q25" s="32">
        <v>15</v>
      </c>
      <c r="R25" s="32">
        <v>15</v>
      </c>
      <c r="S25" s="32">
        <v>15</v>
      </c>
      <c r="T25" s="32">
        <v>15</v>
      </c>
      <c r="U25" s="32">
        <v>577</v>
      </c>
      <c r="V25" s="32">
        <v>101</v>
      </c>
      <c r="W25" s="32">
        <v>159</v>
      </c>
      <c r="X25" s="32">
        <v>159</v>
      </c>
      <c r="Y25" s="32">
        <v>158</v>
      </c>
    </row>
    <row r="26" spans="1:25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2804</v>
      </c>
      <c r="I26" s="43">
        <v>510</v>
      </c>
      <c r="J26" s="43"/>
      <c r="K26" s="43">
        <v>255</v>
      </c>
      <c r="L26" s="43">
        <v>255</v>
      </c>
      <c r="M26" s="13">
        <v>765</v>
      </c>
      <c r="N26" s="13">
        <v>765</v>
      </c>
      <c r="O26" s="13">
        <v>764</v>
      </c>
      <c r="P26" s="27">
        <v>1135</v>
      </c>
      <c r="Q26" s="32">
        <v>284</v>
      </c>
      <c r="R26" s="32">
        <v>284</v>
      </c>
      <c r="S26" s="32">
        <v>284</v>
      </c>
      <c r="T26" s="32">
        <v>283</v>
      </c>
      <c r="U26" s="32">
        <v>1669</v>
      </c>
      <c r="V26" s="32">
        <v>226</v>
      </c>
      <c r="W26" s="32">
        <v>481</v>
      </c>
      <c r="X26" s="32">
        <v>481</v>
      </c>
      <c r="Y26" s="32">
        <v>481</v>
      </c>
    </row>
    <row r="27" spans="1:25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1718</v>
      </c>
      <c r="I27" s="43">
        <v>312</v>
      </c>
      <c r="J27" s="43"/>
      <c r="K27" s="43">
        <v>156</v>
      </c>
      <c r="L27" s="43">
        <v>156</v>
      </c>
      <c r="M27" s="13">
        <v>469</v>
      </c>
      <c r="N27" s="13">
        <v>469</v>
      </c>
      <c r="O27" s="13">
        <v>468</v>
      </c>
      <c r="P27" s="27">
        <v>149</v>
      </c>
      <c r="Q27" s="32">
        <v>37</v>
      </c>
      <c r="R27" s="32">
        <v>37</v>
      </c>
      <c r="S27" s="32">
        <v>37</v>
      </c>
      <c r="T27" s="32">
        <v>38</v>
      </c>
      <c r="U27" s="32">
        <v>1569</v>
      </c>
      <c r="V27" s="32">
        <v>275</v>
      </c>
      <c r="W27" s="32">
        <v>432</v>
      </c>
      <c r="X27" s="32">
        <v>432</v>
      </c>
      <c r="Y27" s="32">
        <v>430</v>
      </c>
    </row>
    <row r="28" spans="1:25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2955</v>
      </c>
      <c r="I28" s="43">
        <v>538</v>
      </c>
      <c r="J28" s="43"/>
      <c r="K28" s="43">
        <v>269</v>
      </c>
      <c r="L28" s="43">
        <v>269</v>
      </c>
      <c r="M28" s="13">
        <v>806</v>
      </c>
      <c r="N28" s="13">
        <v>806</v>
      </c>
      <c r="O28" s="13">
        <v>805</v>
      </c>
      <c r="P28" s="27">
        <v>529</v>
      </c>
      <c r="Q28" s="32">
        <v>132</v>
      </c>
      <c r="R28" s="32">
        <v>132</v>
      </c>
      <c r="S28" s="32">
        <v>132</v>
      </c>
      <c r="T28" s="32">
        <v>133</v>
      </c>
      <c r="U28" s="32">
        <v>2426</v>
      </c>
      <c r="V28" s="32">
        <v>406</v>
      </c>
      <c r="W28" s="32">
        <v>674</v>
      </c>
      <c r="X28" s="32">
        <v>674</v>
      </c>
      <c r="Y28" s="32">
        <v>672</v>
      </c>
    </row>
    <row r="29" spans="1:25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2136</v>
      </c>
      <c r="I29" s="43">
        <v>388</v>
      </c>
      <c r="J29" s="43"/>
      <c r="K29" s="43">
        <v>194</v>
      </c>
      <c r="L29" s="43">
        <v>194</v>
      </c>
      <c r="M29" s="13">
        <v>583</v>
      </c>
      <c r="N29" s="13">
        <v>583</v>
      </c>
      <c r="O29" s="13">
        <v>582</v>
      </c>
      <c r="P29" s="27">
        <v>149</v>
      </c>
      <c r="Q29" s="32">
        <v>37</v>
      </c>
      <c r="R29" s="32">
        <v>37</v>
      </c>
      <c r="S29" s="32">
        <v>37</v>
      </c>
      <c r="T29" s="32">
        <v>38</v>
      </c>
      <c r="U29" s="32">
        <v>1987</v>
      </c>
      <c r="V29" s="32">
        <v>351</v>
      </c>
      <c r="W29" s="32">
        <v>546</v>
      </c>
      <c r="X29" s="32">
        <v>546</v>
      </c>
      <c r="Y29" s="32">
        <v>544</v>
      </c>
    </row>
    <row r="30" spans="1:25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2106</v>
      </c>
      <c r="I30" s="43">
        <v>382</v>
      </c>
      <c r="J30" s="43"/>
      <c r="K30" s="43">
        <v>191</v>
      </c>
      <c r="L30" s="43">
        <v>191</v>
      </c>
      <c r="M30" s="13">
        <v>574</v>
      </c>
      <c r="N30" s="13">
        <v>574</v>
      </c>
      <c r="O30" s="13">
        <v>576</v>
      </c>
      <c r="P30" s="27">
        <v>272</v>
      </c>
      <c r="Q30" s="32">
        <v>68</v>
      </c>
      <c r="R30" s="32">
        <v>68</v>
      </c>
      <c r="S30" s="32">
        <v>68</v>
      </c>
      <c r="T30" s="32">
        <v>68</v>
      </c>
      <c r="U30" s="32">
        <v>1834</v>
      </c>
      <c r="V30" s="32">
        <v>314</v>
      </c>
      <c r="W30" s="32">
        <v>506</v>
      </c>
      <c r="X30" s="32">
        <v>506</v>
      </c>
      <c r="Y30" s="32">
        <v>508</v>
      </c>
    </row>
    <row r="31" spans="1:25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3930</v>
      </c>
      <c r="I31" s="43">
        <v>3930</v>
      </c>
      <c r="J31" s="43">
        <v>3930</v>
      </c>
      <c r="K31" s="43">
        <v>0</v>
      </c>
      <c r="L31" s="43">
        <v>0</v>
      </c>
      <c r="M31" s="13">
        <v>0</v>
      </c>
      <c r="N31" s="13">
        <v>0</v>
      </c>
      <c r="O31" s="13">
        <v>0</v>
      </c>
      <c r="P31" s="27">
        <v>2109</v>
      </c>
      <c r="Q31" s="27">
        <v>2109</v>
      </c>
      <c r="R31" s="27"/>
      <c r="S31" s="27"/>
      <c r="T31" s="27"/>
      <c r="U31" s="32">
        <v>1821</v>
      </c>
      <c r="V31" s="32">
        <v>1821</v>
      </c>
      <c r="W31" s="32">
        <v>0</v>
      </c>
      <c r="X31" s="32">
        <v>0</v>
      </c>
      <c r="Y31" s="32">
        <v>0</v>
      </c>
    </row>
    <row r="32" spans="1:25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0</v>
      </c>
      <c r="I32" s="43">
        <v>0</v>
      </c>
      <c r="J32" s="43"/>
      <c r="K32" s="43">
        <v>0</v>
      </c>
      <c r="L32" s="43">
        <v>0</v>
      </c>
      <c r="M32" s="13">
        <v>0</v>
      </c>
      <c r="N32" s="13">
        <v>0</v>
      </c>
      <c r="O32" s="13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</row>
    <row r="33" spans="1:25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0</v>
      </c>
      <c r="I33" s="43">
        <v>0</v>
      </c>
      <c r="J33" s="43"/>
      <c r="K33" s="43">
        <v>0</v>
      </c>
      <c r="L33" s="43">
        <v>0</v>
      </c>
      <c r="M33" s="13">
        <v>0</v>
      </c>
      <c r="N33" s="13">
        <v>0</v>
      </c>
      <c r="O33" s="13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</row>
    <row r="34" spans="1:25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0</v>
      </c>
      <c r="I34" s="43">
        <v>0</v>
      </c>
      <c r="J34" s="43"/>
      <c r="K34" s="43">
        <v>0</v>
      </c>
      <c r="L34" s="43">
        <v>0</v>
      </c>
      <c r="M34" s="13">
        <v>0</v>
      </c>
      <c r="N34" s="13">
        <v>0</v>
      </c>
      <c r="O34" s="13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</row>
    <row r="35" spans="1:25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0</v>
      </c>
      <c r="I35" s="43">
        <v>0</v>
      </c>
      <c r="J35" s="43"/>
      <c r="K35" s="43">
        <v>0</v>
      </c>
      <c r="L35" s="43">
        <v>0</v>
      </c>
      <c r="M35" s="13">
        <v>0</v>
      </c>
      <c r="N35" s="13">
        <v>0</v>
      </c>
      <c r="O35" s="13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</row>
    <row r="36" spans="1:25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0</v>
      </c>
      <c r="I36" s="43">
        <v>0</v>
      </c>
      <c r="J36" s="43"/>
      <c r="K36" s="43">
        <v>0</v>
      </c>
      <c r="L36" s="43">
        <v>0</v>
      </c>
      <c r="M36" s="13">
        <v>0</v>
      </c>
      <c r="N36" s="13">
        <v>0</v>
      </c>
      <c r="O36" s="13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</row>
    <row r="37" spans="1:25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1964</v>
      </c>
      <c r="I37" s="43">
        <v>1964</v>
      </c>
      <c r="J37" s="43">
        <v>1964</v>
      </c>
      <c r="K37" s="43">
        <v>0</v>
      </c>
      <c r="L37" s="43">
        <v>0</v>
      </c>
      <c r="M37" s="13">
        <v>0</v>
      </c>
      <c r="N37" s="13">
        <v>0</v>
      </c>
      <c r="O37" s="13">
        <v>0</v>
      </c>
      <c r="P37" s="27">
        <v>1054</v>
      </c>
      <c r="Q37" s="27">
        <v>1054</v>
      </c>
      <c r="R37" s="27">
        <v>0</v>
      </c>
      <c r="S37" s="27">
        <v>0</v>
      </c>
      <c r="T37" s="27">
        <v>0</v>
      </c>
      <c r="U37" s="32">
        <v>910</v>
      </c>
      <c r="V37" s="32">
        <v>910</v>
      </c>
      <c r="W37" s="32">
        <v>0</v>
      </c>
      <c r="X37" s="32">
        <v>0</v>
      </c>
      <c r="Y37" s="32">
        <v>0</v>
      </c>
    </row>
    <row r="38" spans="1:25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0</v>
      </c>
      <c r="I38" s="43">
        <v>0</v>
      </c>
      <c r="J38" s="43"/>
      <c r="K38" s="43">
        <v>0</v>
      </c>
      <c r="L38" s="43">
        <v>0</v>
      </c>
      <c r="M38" s="13">
        <v>0</v>
      </c>
      <c r="N38" s="13">
        <v>0</v>
      </c>
      <c r="O38" s="13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</row>
    <row r="39" spans="1:25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0</v>
      </c>
      <c r="I39" s="43">
        <v>0</v>
      </c>
      <c r="J39" s="43"/>
      <c r="K39" s="43">
        <v>0</v>
      </c>
      <c r="L39" s="43">
        <v>0</v>
      </c>
      <c r="M39" s="13">
        <v>0</v>
      </c>
      <c r="N39" s="13">
        <v>0</v>
      </c>
      <c r="O39" s="13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</row>
    <row r="40" spans="1:25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0</v>
      </c>
      <c r="I40" s="43">
        <v>0</v>
      </c>
      <c r="J40" s="43"/>
      <c r="K40" s="43">
        <v>0</v>
      </c>
      <c r="L40" s="43">
        <v>0</v>
      </c>
      <c r="M40" s="13">
        <v>0</v>
      </c>
      <c r="N40" s="13">
        <v>0</v>
      </c>
      <c r="O40" s="13">
        <v>0</v>
      </c>
      <c r="P40" s="27"/>
      <c r="Q40" s="27">
        <v>0</v>
      </c>
      <c r="R40" s="27">
        <v>0</v>
      </c>
      <c r="S40" s="27">
        <v>0</v>
      </c>
      <c r="T40" s="27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</row>
    <row r="41" spans="1:25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0</v>
      </c>
      <c r="I41" s="43">
        <v>0</v>
      </c>
      <c r="J41" s="43"/>
      <c r="K41" s="43">
        <v>0</v>
      </c>
      <c r="L41" s="43">
        <v>0</v>
      </c>
      <c r="M41" s="13">
        <v>0</v>
      </c>
      <c r="N41" s="13">
        <v>0</v>
      </c>
      <c r="O41" s="13">
        <v>0</v>
      </c>
      <c r="P41" s="27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</row>
    <row r="42" spans="1:25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0</v>
      </c>
      <c r="I42" s="43">
        <v>0</v>
      </c>
      <c r="J42" s="43"/>
      <c r="K42" s="43">
        <v>0</v>
      </c>
      <c r="L42" s="43">
        <v>0</v>
      </c>
      <c r="M42" s="13">
        <v>0</v>
      </c>
      <c r="N42" s="13">
        <v>0</v>
      </c>
      <c r="O42" s="13">
        <v>0</v>
      </c>
      <c r="P42" s="27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</row>
    <row r="43" spans="1:25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8442</v>
      </c>
      <c r="I43" s="43">
        <v>1534</v>
      </c>
      <c r="K43" s="43">
        <v>767</v>
      </c>
      <c r="L43" s="43">
        <v>767</v>
      </c>
      <c r="M43" s="13">
        <v>2302</v>
      </c>
      <c r="N43" s="13">
        <v>2302</v>
      </c>
      <c r="O43" s="13">
        <v>2304</v>
      </c>
      <c r="P43" s="27">
        <v>7205</v>
      </c>
      <c r="Q43" s="27">
        <v>1801</v>
      </c>
      <c r="R43" s="27">
        <v>1801</v>
      </c>
      <c r="S43" s="27">
        <v>1801</v>
      </c>
      <c r="T43" s="27">
        <v>1802</v>
      </c>
      <c r="U43" s="32">
        <v>1237</v>
      </c>
      <c r="V43" s="32">
        <v>-267</v>
      </c>
      <c r="W43" s="32">
        <v>501</v>
      </c>
      <c r="X43" s="32">
        <v>501</v>
      </c>
      <c r="Y43" s="32">
        <v>502</v>
      </c>
    </row>
    <row r="44" spans="1:25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19527</v>
      </c>
      <c r="I44" s="43">
        <v>5928</v>
      </c>
      <c r="J44" s="43">
        <v>2906</v>
      </c>
      <c r="K44" s="43">
        <v>1511</v>
      </c>
      <c r="L44" s="43">
        <v>1511</v>
      </c>
      <c r="M44" s="13">
        <v>4533</v>
      </c>
      <c r="N44" s="13">
        <v>4533</v>
      </c>
      <c r="O44" s="13">
        <v>4533</v>
      </c>
      <c r="P44" s="27">
        <v>16461</v>
      </c>
      <c r="Q44" s="27">
        <v>4115</v>
      </c>
      <c r="R44" s="27">
        <v>4115</v>
      </c>
      <c r="S44" s="27">
        <v>4115</v>
      </c>
      <c r="T44" s="27">
        <v>4116</v>
      </c>
      <c r="U44" s="32">
        <v>3066</v>
      </c>
      <c r="V44" s="32">
        <v>1813</v>
      </c>
      <c r="W44" s="32">
        <v>418</v>
      </c>
      <c r="X44" s="32">
        <v>418</v>
      </c>
      <c r="Y44" s="32">
        <v>417</v>
      </c>
    </row>
    <row r="45" spans="1:25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13295</v>
      </c>
      <c r="I45" s="43">
        <v>2418</v>
      </c>
      <c r="J45" s="43"/>
      <c r="K45" s="43">
        <v>1209</v>
      </c>
      <c r="L45" s="43">
        <v>1209</v>
      </c>
      <c r="M45" s="13">
        <v>3626</v>
      </c>
      <c r="N45" s="13">
        <v>3626</v>
      </c>
      <c r="O45" s="13">
        <v>3625</v>
      </c>
      <c r="P45" s="27">
        <v>10831</v>
      </c>
      <c r="Q45" s="27">
        <v>2708</v>
      </c>
      <c r="R45" s="27">
        <v>2708</v>
      </c>
      <c r="S45" s="27">
        <v>2708</v>
      </c>
      <c r="T45" s="27">
        <v>2707</v>
      </c>
      <c r="U45" s="32">
        <v>2464</v>
      </c>
      <c r="V45" s="32">
        <v>-290</v>
      </c>
      <c r="W45" s="32">
        <v>918</v>
      </c>
      <c r="X45" s="32">
        <v>918</v>
      </c>
      <c r="Y45" s="32">
        <v>918</v>
      </c>
    </row>
    <row r="46" spans="1:25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0</v>
      </c>
      <c r="I46" s="43">
        <v>0</v>
      </c>
      <c r="J46" s="43"/>
      <c r="K46" s="43">
        <v>0</v>
      </c>
      <c r="L46" s="43">
        <v>0</v>
      </c>
      <c r="M46" s="13">
        <v>0</v>
      </c>
      <c r="N46" s="13">
        <v>0</v>
      </c>
      <c r="O46" s="13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</row>
    <row r="47" spans="1:25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0</v>
      </c>
      <c r="I47" s="43">
        <v>0</v>
      </c>
      <c r="J47" s="43"/>
      <c r="K47" s="43">
        <v>0</v>
      </c>
      <c r="L47" s="43">
        <v>0</v>
      </c>
      <c r="M47" s="13">
        <v>0</v>
      </c>
      <c r="N47" s="13">
        <v>0</v>
      </c>
      <c r="O47" s="13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</row>
    <row r="48" spans="1:25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1680</v>
      </c>
      <c r="I48" s="43">
        <v>306</v>
      </c>
      <c r="J48" s="43"/>
      <c r="K48" s="43">
        <v>153</v>
      </c>
      <c r="L48" s="43">
        <v>153</v>
      </c>
      <c r="M48" s="13">
        <v>458</v>
      </c>
      <c r="N48" s="13">
        <v>458</v>
      </c>
      <c r="O48" s="13">
        <v>458</v>
      </c>
      <c r="P48" s="27">
        <v>729</v>
      </c>
      <c r="Q48" s="27">
        <v>182</v>
      </c>
      <c r="R48" s="27">
        <v>182</v>
      </c>
      <c r="S48" s="27">
        <v>182</v>
      </c>
      <c r="T48" s="27">
        <v>183</v>
      </c>
      <c r="U48" s="32">
        <v>951</v>
      </c>
      <c r="V48" s="32">
        <v>124</v>
      </c>
      <c r="W48" s="32">
        <v>276</v>
      </c>
      <c r="X48" s="32">
        <v>276</v>
      </c>
      <c r="Y48" s="32">
        <v>275</v>
      </c>
    </row>
    <row r="49" spans="1:25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0</v>
      </c>
      <c r="I49" s="43">
        <v>0</v>
      </c>
      <c r="J49" s="43"/>
      <c r="K49" s="43">
        <v>0</v>
      </c>
      <c r="L49" s="43">
        <v>0</v>
      </c>
      <c r="M49" s="13">
        <v>0</v>
      </c>
      <c r="N49" s="13">
        <v>0</v>
      </c>
      <c r="O49" s="13">
        <v>0</v>
      </c>
      <c r="P49" s="27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</row>
    <row r="50" spans="1:25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6373</v>
      </c>
      <c r="I50" s="43">
        <v>1158</v>
      </c>
      <c r="J50" s="43"/>
      <c r="K50" s="43">
        <v>579</v>
      </c>
      <c r="L50" s="43">
        <v>579</v>
      </c>
      <c r="M50" s="13">
        <v>1738</v>
      </c>
      <c r="N50" s="13">
        <v>1738</v>
      </c>
      <c r="O50" s="13">
        <v>1739</v>
      </c>
      <c r="P50" s="27">
        <v>2811</v>
      </c>
      <c r="Q50" s="27">
        <v>703</v>
      </c>
      <c r="R50" s="27">
        <v>703</v>
      </c>
      <c r="S50" s="27">
        <v>703</v>
      </c>
      <c r="T50" s="27">
        <v>702</v>
      </c>
      <c r="U50" s="32">
        <v>3562</v>
      </c>
      <c r="V50" s="32">
        <v>455</v>
      </c>
      <c r="W50" s="32">
        <v>1035</v>
      </c>
      <c r="X50" s="32">
        <v>1035</v>
      </c>
      <c r="Y50" s="32">
        <v>1037</v>
      </c>
    </row>
    <row r="51" spans="1:25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980</v>
      </c>
      <c r="I51" s="43">
        <v>178</v>
      </c>
      <c r="J51" s="43"/>
      <c r="K51" s="43">
        <v>89</v>
      </c>
      <c r="L51" s="43">
        <v>89</v>
      </c>
      <c r="M51" s="13">
        <v>267</v>
      </c>
      <c r="N51" s="13">
        <v>267</v>
      </c>
      <c r="O51" s="13">
        <v>268</v>
      </c>
      <c r="P51" s="27">
        <v>839</v>
      </c>
      <c r="Q51" s="27">
        <v>210</v>
      </c>
      <c r="R51" s="27">
        <v>210</v>
      </c>
      <c r="S51" s="27">
        <v>210</v>
      </c>
      <c r="T51" s="27">
        <v>209</v>
      </c>
      <c r="U51" s="32">
        <v>141</v>
      </c>
      <c r="V51" s="32">
        <v>-32</v>
      </c>
      <c r="W51" s="32">
        <v>57</v>
      </c>
      <c r="X51" s="32">
        <v>57</v>
      </c>
      <c r="Y51" s="32">
        <v>59</v>
      </c>
    </row>
    <row r="52" spans="1:25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0</v>
      </c>
      <c r="I52" s="43">
        <v>0</v>
      </c>
      <c r="J52" s="43"/>
      <c r="K52" s="43">
        <v>0</v>
      </c>
      <c r="L52" s="43">
        <v>0</v>
      </c>
      <c r="M52" s="13">
        <v>0</v>
      </c>
      <c r="N52" s="13">
        <v>0</v>
      </c>
      <c r="O52" s="13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</row>
    <row r="53" spans="1:25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0</v>
      </c>
      <c r="I53" s="43">
        <v>0</v>
      </c>
      <c r="J53" s="43"/>
      <c r="K53" s="43">
        <v>0</v>
      </c>
      <c r="L53" s="43">
        <v>0</v>
      </c>
      <c r="M53" s="13">
        <v>0</v>
      </c>
      <c r="N53" s="13">
        <v>0</v>
      </c>
      <c r="O53" s="13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</row>
    <row r="54" spans="1:25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43"/>
      <c r="K54" s="43">
        <v>0</v>
      </c>
      <c r="L54" s="43">
        <v>0</v>
      </c>
      <c r="M54" s="13">
        <v>0</v>
      </c>
      <c r="N54" s="13">
        <v>0</v>
      </c>
      <c r="O54" s="13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</row>
    <row r="55" spans="1:25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v>0</v>
      </c>
      <c r="J55" s="43"/>
      <c r="K55" s="43">
        <v>0</v>
      </c>
      <c r="L55" s="43">
        <v>0</v>
      </c>
      <c r="M55" s="13">
        <v>0</v>
      </c>
      <c r="N55" s="13">
        <v>0</v>
      </c>
      <c r="O55" s="13">
        <v>0</v>
      </c>
      <c r="P55" s="27"/>
      <c r="Q55" s="27">
        <v>0</v>
      </c>
      <c r="R55" s="27">
        <v>0</v>
      </c>
      <c r="S55" s="27">
        <v>0</v>
      </c>
      <c r="T55" s="27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</row>
    <row r="56" spans="1:25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43"/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/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43"/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/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0</v>
      </c>
      <c r="I58" s="43">
        <v>0</v>
      </c>
      <c r="J58" s="43"/>
      <c r="K58" s="43">
        <v>0</v>
      </c>
      <c r="L58" s="43">
        <v>0</v>
      </c>
      <c r="M58" s="13">
        <v>0</v>
      </c>
      <c r="N58" s="13">
        <v>0</v>
      </c>
      <c r="O58" s="13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</row>
    <row r="59" spans="1:25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v>0</v>
      </c>
      <c r="J59" s="43"/>
      <c r="K59" s="43">
        <v>0</v>
      </c>
      <c r="L59" s="43">
        <v>0</v>
      </c>
      <c r="M59" s="13">
        <v>0</v>
      </c>
      <c r="N59" s="13">
        <v>0</v>
      </c>
      <c r="O59" s="13">
        <v>0</v>
      </c>
      <c r="P59" s="27"/>
      <c r="Q59" s="27">
        <v>0</v>
      </c>
      <c r="R59" s="27">
        <v>0</v>
      </c>
      <c r="S59" s="27">
        <v>0</v>
      </c>
      <c r="T59" s="27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</row>
    <row r="60" spans="1:25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43"/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/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43"/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/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0</v>
      </c>
      <c r="I62" s="43">
        <v>0</v>
      </c>
      <c r="J62" s="43"/>
      <c r="K62" s="43">
        <v>0</v>
      </c>
      <c r="L62" s="43">
        <v>0</v>
      </c>
      <c r="M62" s="13">
        <v>0</v>
      </c>
      <c r="N62" s="13">
        <v>0</v>
      </c>
      <c r="O62" s="13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</row>
    <row r="63" spans="1:25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v>0</v>
      </c>
      <c r="J63" s="43"/>
      <c r="K63" s="43">
        <v>0</v>
      </c>
      <c r="L63" s="43">
        <v>0</v>
      </c>
      <c r="M63" s="13">
        <v>0</v>
      </c>
      <c r="N63" s="13">
        <v>0</v>
      </c>
      <c r="O63" s="13">
        <v>0</v>
      </c>
      <c r="P63" s="27"/>
      <c r="Q63" s="27">
        <v>0</v>
      </c>
      <c r="R63" s="27">
        <v>0</v>
      </c>
      <c r="S63" s="27">
        <v>0</v>
      </c>
      <c r="T63" s="27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</row>
    <row r="64" spans="1:25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43"/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0</v>
      </c>
      <c r="I65" s="43">
        <v>0</v>
      </c>
      <c r="J65" s="43"/>
      <c r="K65" s="43">
        <v>0</v>
      </c>
      <c r="L65" s="43">
        <v>0</v>
      </c>
      <c r="M65" s="13">
        <v>0</v>
      </c>
      <c r="N65" s="13">
        <v>0</v>
      </c>
      <c r="O65" s="13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</row>
    <row r="66" spans="1:25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0</v>
      </c>
      <c r="I66" s="43">
        <v>0</v>
      </c>
      <c r="J66" s="43"/>
      <c r="K66" s="43">
        <v>0</v>
      </c>
      <c r="L66" s="43">
        <v>0</v>
      </c>
      <c r="M66" s="13">
        <v>0</v>
      </c>
      <c r="N66" s="13">
        <v>0</v>
      </c>
      <c r="O66" s="13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</row>
    <row r="67" spans="1:25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0</v>
      </c>
      <c r="I67" s="43">
        <v>0</v>
      </c>
      <c r="J67" s="43"/>
      <c r="K67" s="43">
        <v>0</v>
      </c>
      <c r="L67" s="43">
        <v>0</v>
      </c>
      <c r="M67" s="13">
        <v>0</v>
      </c>
      <c r="N67" s="13">
        <v>0</v>
      </c>
      <c r="O67" s="13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</row>
    <row r="68" spans="1:25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v>0</v>
      </c>
      <c r="J68" s="43"/>
      <c r="K68" s="43">
        <v>0</v>
      </c>
      <c r="L68" s="43">
        <v>0</v>
      </c>
      <c r="M68" s="13">
        <v>0</v>
      </c>
      <c r="N68" s="13">
        <v>0</v>
      </c>
      <c r="O68" s="13">
        <v>0</v>
      </c>
      <c r="P68" s="27"/>
      <c r="Q68" s="27">
        <v>0</v>
      </c>
      <c r="R68" s="27">
        <v>0</v>
      </c>
      <c r="S68" s="27">
        <v>0</v>
      </c>
      <c r="T68" s="27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</row>
    <row r="69" spans="1:25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43"/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43"/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43"/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43"/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43"/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43"/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43"/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43"/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43"/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43"/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43"/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43"/>
      <c r="K80" s="43">
        <v>0</v>
      </c>
      <c r="L80" s="43">
        <v>0</v>
      </c>
      <c r="M80" s="13">
        <v>0</v>
      </c>
      <c r="N80" s="13">
        <v>0</v>
      </c>
      <c r="O80" s="13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105603</v>
      </c>
      <c r="I81" s="54">
        <v>26398</v>
      </c>
      <c r="J81" s="54">
        <v>8800</v>
      </c>
      <c r="K81" s="54">
        <v>8799</v>
      </c>
      <c r="L81" s="54">
        <v>8799</v>
      </c>
      <c r="M81" s="8">
        <v>26403</v>
      </c>
      <c r="N81" s="8">
        <v>26403</v>
      </c>
      <c r="O81" s="8">
        <v>26399</v>
      </c>
      <c r="P81" s="8">
        <v>58148</v>
      </c>
      <c r="Q81" s="8">
        <v>16911</v>
      </c>
      <c r="R81" s="8">
        <v>13748</v>
      </c>
      <c r="S81" s="8">
        <v>13748</v>
      </c>
      <c r="T81" s="8">
        <v>13741</v>
      </c>
      <c r="U81" s="8">
        <v>47455</v>
      </c>
      <c r="V81" s="8">
        <v>9487</v>
      </c>
      <c r="W81" s="8">
        <v>12655</v>
      </c>
      <c r="X81" s="8">
        <v>12655</v>
      </c>
      <c r="Y81" s="8">
        <v>12658</v>
      </c>
    </row>
    <row r="82" spans="1:25" x14ac:dyDescent="0.2">
      <c r="H82" s="57"/>
      <c r="U82" s="10"/>
    </row>
    <row r="86" spans="1:25" ht="10.5" customHeight="1" x14ac:dyDescent="0.2"/>
  </sheetData>
  <autoFilter ref="A6:Y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U5:U6"/>
    <mergeCell ref="V5:Y5"/>
    <mergeCell ref="P4:T4"/>
    <mergeCell ref="U4:Y4"/>
    <mergeCell ref="C5:D5"/>
    <mergeCell ref="E5:F5"/>
    <mergeCell ref="I5:I6"/>
    <mergeCell ref="M5:M6"/>
    <mergeCell ref="N5:N6"/>
    <mergeCell ref="O5:O6"/>
    <mergeCell ref="P5:P6"/>
    <mergeCell ref="Q5:T5"/>
    <mergeCell ref="I4:O4"/>
    <mergeCell ref="J5:L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L16" sqref="L1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267</v>
      </c>
    </row>
    <row r="3" spans="1:25" ht="15.75" x14ac:dyDescent="0.25">
      <c r="B3" s="20" t="s">
        <v>160</v>
      </c>
      <c r="C3" s="71"/>
      <c r="D3" s="71"/>
      <c r="E3" s="71"/>
      <c r="F3" s="71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125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30" t="s">
        <v>66</v>
      </c>
      <c r="J5" s="126" t="s">
        <v>277</v>
      </c>
      <c r="K5" s="271"/>
      <c r="L5" s="127"/>
      <c r="M5" s="132" t="s">
        <v>67</v>
      </c>
      <c r="N5" s="132" t="s">
        <v>68</v>
      </c>
      <c r="O5" s="132" t="s">
        <v>69</v>
      </c>
      <c r="P5" s="128" t="s">
        <v>125</v>
      </c>
      <c r="Q5" s="117" t="s">
        <v>65</v>
      </c>
      <c r="R5" s="118"/>
      <c r="S5" s="118"/>
      <c r="T5" s="119"/>
      <c r="U5" s="115" t="s">
        <v>125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31"/>
      <c r="J6" s="270" t="s">
        <v>274</v>
      </c>
      <c r="K6" s="95" t="s">
        <v>275</v>
      </c>
      <c r="L6" s="95" t="s">
        <v>276</v>
      </c>
      <c r="M6" s="133"/>
      <c r="N6" s="133"/>
      <c r="O6" s="133"/>
      <c r="P6" s="129"/>
      <c r="Q6" s="65" t="s">
        <v>66</v>
      </c>
      <c r="R6" s="65" t="s">
        <v>67</v>
      </c>
      <c r="S6" s="65" t="s">
        <v>68</v>
      </c>
      <c r="T6" s="65" t="s">
        <v>69</v>
      </c>
      <c r="U6" s="116"/>
      <c r="V6" s="65" t="s">
        <v>66</v>
      </c>
      <c r="W6" s="65" t="s">
        <v>67</v>
      </c>
      <c r="X6" s="65" t="s">
        <v>68</v>
      </c>
      <c r="Y6" s="65" t="s">
        <v>69</v>
      </c>
    </row>
    <row r="7" spans="1:25" x14ac:dyDescent="0.2">
      <c r="A7" s="27">
        <v>1</v>
      </c>
      <c r="B7" s="3" t="s">
        <v>2</v>
      </c>
      <c r="C7" s="73">
        <v>222</v>
      </c>
      <c r="D7" s="73">
        <v>8167</v>
      </c>
      <c r="E7" s="74">
        <v>2.6463225652640362E-2</v>
      </c>
      <c r="F7" s="74">
        <v>0.97353677434735963</v>
      </c>
      <c r="G7" s="52">
        <v>8389</v>
      </c>
      <c r="H7" s="43">
        <v>14359</v>
      </c>
      <c r="I7" s="43">
        <v>3590</v>
      </c>
      <c r="J7" s="43">
        <v>1197</v>
      </c>
      <c r="K7" s="43">
        <v>1197</v>
      </c>
      <c r="L7" s="43">
        <v>1196</v>
      </c>
      <c r="M7" s="13">
        <v>3590</v>
      </c>
      <c r="N7" s="13">
        <v>3590</v>
      </c>
      <c r="O7" s="13">
        <v>3589</v>
      </c>
      <c r="P7" s="27">
        <v>380</v>
      </c>
      <c r="Q7" s="32">
        <v>95</v>
      </c>
      <c r="R7" s="32">
        <v>95</v>
      </c>
      <c r="S7" s="32">
        <v>95</v>
      </c>
      <c r="T7" s="32">
        <v>95</v>
      </c>
      <c r="U7" s="32">
        <v>13979</v>
      </c>
      <c r="V7" s="32">
        <v>3495</v>
      </c>
      <c r="W7" s="32">
        <v>3495</v>
      </c>
      <c r="X7" s="32">
        <v>3495</v>
      </c>
      <c r="Y7" s="32">
        <v>3494</v>
      </c>
    </row>
    <row r="8" spans="1:25" x14ac:dyDescent="0.2">
      <c r="A8" s="27">
        <v>2</v>
      </c>
      <c r="B8" s="3" t="s">
        <v>3</v>
      </c>
      <c r="C8" s="73">
        <v>1082</v>
      </c>
      <c r="D8" s="73">
        <v>13789</v>
      </c>
      <c r="E8" s="74">
        <v>7.2759061260170801E-2</v>
      </c>
      <c r="F8" s="74">
        <v>0.92724093873982916</v>
      </c>
      <c r="G8" s="52">
        <v>14871</v>
      </c>
      <c r="H8" s="43">
        <v>25904</v>
      </c>
      <c r="I8" s="43">
        <v>6476</v>
      </c>
      <c r="J8" s="43">
        <v>2159</v>
      </c>
      <c r="K8" s="43">
        <v>2159</v>
      </c>
      <c r="L8" s="43">
        <v>2158</v>
      </c>
      <c r="M8" s="13">
        <v>6476</v>
      </c>
      <c r="N8" s="13">
        <v>6476</v>
      </c>
      <c r="O8" s="13">
        <v>6476</v>
      </c>
      <c r="P8" s="27">
        <v>1885</v>
      </c>
      <c r="Q8" s="32">
        <v>471</v>
      </c>
      <c r="R8" s="32">
        <v>471</v>
      </c>
      <c r="S8" s="32">
        <v>471</v>
      </c>
      <c r="T8" s="32">
        <v>472</v>
      </c>
      <c r="U8" s="32">
        <v>24019</v>
      </c>
      <c r="V8" s="32">
        <v>6005</v>
      </c>
      <c r="W8" s="32">
        <v>6005</v>
      </c>
      <c r="X8" s="32">
        <v>6005</v>
      </c>
      <c r="Y8" s="32">
        <v>6004</v>
      </c>
    </row>
    <row r="9" spans="1:25" x14ac:dyDescent="0.2">
      <c r="A9" s="27">
        <v>3</v>
      </c>
      <c r="B9" s="3" t="s">
        <v>4</v>
      </c>
      <c r="C9" s="73">
        <v>17087</v>
      </c>
      <c r="D9" s="73">
        <v>474</v>
      </c>
      <c r="E9" s="74">
        <v>0.97300837082170721</v>
      </c>
      <c r="F9" s="74">
        <v>2.6991629178292786E-2</v>
      </c>
      <c r="G9" s="52">
        <v>17561</v>
      </c>
      <c r="H9" s="43">
        <v>29418</v>
      </c>
      <c r="I9" s="43">
        <v>6605</v>
      </c>
      <c r="J9" s="43">
        <v>2535</v>
      </c>
      <c r="K9" s="43">
        <v>1535</v>
      </c>
      <c r="L9" s="43">
        <v>2535</v>
      </c>
      <c r="M9" s="13">
        <v>7605</v>
      </c>
      <c r="N9" s="13">
        <v>7605</v>
      </c>
      <c r="O9" s="13">
        <v>7603</v>
      </c>
      <c r="P9" s="27">
        <v>28624</v>
      </c>
      <c r="Q9" s="32">
        <v>7156</v>
      </c>
      <c r="R9" s="32">
        <v>7156</v>
      </c>
      <c r="S9" s="32">
        <v>7156</v>
      </c>
      <c r="T9" s="32">
        <v>7156</v>
      </c>
      <c r="U9" s="32">
        <v>794</v>
      </c>
      <c r="V9" s="32">
        <v>-551</v>
      </c>
      <c r="W9" s="32">
        <v>449</v>
      </c>
      <c r="X9" s="32">
        <v>449</v>
      </c>
      <c r="Y9" s="32">
        <v>447</v>
      </c>
    </row>
    <row r="10" spans="1:25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v>0.11076579807155949</v>
      </c>
      <c r="F10" s="74">
        <v>0.88923420192844049</v>
      </c>
      <c r="G10" s="52">
        <v>12549</v>
      </c>
      <c r="H10" s="43">
        <v>21666</v>
      </c>
      <c r="I10" s="43">
        <v>5417</v>
      </c>
      <c r="J10" s="43">
        <v>1806</v>
      </c>
      <c r="K10" s="43">
        <v>1806</v>
      </c>
      <c r="L10" s="43">
        <v>1805</v>
      </c>
      <c r="M10" s="13">
        <v>5417</v>
      </c>
      <c r="N10" s="13">
        <v>5417</v>
      </c>
      <c r="O10" s="13">
        <v>5415</v>
      </c>
      <c r="P10" s="27">
        <v>2400</v>
      </c>
      <c r="Q10" s="32">
        <v>600</v>
      </c>
      <c r="R10" s="32">
        <v>600</v>
      </c>
      <c r="S10" s="32">
        <v>600</v>
      </c>
      <c r="T10" s="32">
        <v>600</v>
      </c>
      <c r="U10" s="32">
        <v>19266</v>
      </c>
      <c r="V10" s="32">
        <v>4817</v>
      </c>
      <c r="W10" s="32">
        <v>4817</v>
      </c>
      <c r="X10" s="32">
        <v>4817</v>
      </c>
      <c r="Y10" s="32">
        <v>4815</v>
      </c>
    </row>
    <row r="11" spans="1:25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v>0.16322158301924222</v>
      </c>
      <c r="F11" s="74">
        <v>0.83677841698075772</v>
      </c>
      <c r="G11" s="52">
        <v>25205</v>
      </c>
      <c r="H11" s="43">
        <v>42594</v>
      </c>
      <c r="I11" s="43">
        <v>9899</v>
      </c>
      <c r="J11" s="43">
        <v>3633</v>
      </c>
      <c r="K11" s="43">
        <v>2633</v>
      </c>
      <c r="L11" s="43">
        <v>3633</v>
      </c>
      <c r="M11" s="13">
        <v>10899</v>
      </c>
      <c r="N11" s="13">
        <v>10899</v>
      </c>
      <c r="O11" s="13">
        <v>10897</v>
      </c>
      <c r="P11" s="27">
        <v>6952</v>
      </c>
      <c r="Q11" s="32">
        <v>1738</v>
      </c>
      <c r="R11" s="32">
        <v>1738</v>
      </c>
      <c r="S11" s="32">
        <v>1738</v>
      </c>
      <c r="T11" s="32">
        <v>1738</v>
      </c>
      <c r="U11" s="32">
        <v>35642</v>
      </c>
      <c r="V11" s="32">
        <v>8161</v>
      </c>
      <c r="W11" s="32">
        <v>9161</v>
      </c>
      <c r="X11" s="32">
        <v>9161</v>
      </c>
      <c r="Y11" s="32">
        <v>9159</v>
      </c>
    </row>
    <row r="12" spans="1:25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v>2.3367863165502288E-2</v>
      </c>
      <c r="F12" s="74">
        <v>0.97663213683449768</v>
      </c>
      <c r="G12" s="52">
        <v>8302</v>
      </c>
      <c r="H12" s="43">
        <v>14320</v>
      </c>
      <c r="I12" s="43">
        <v>3580</v>
      </c>
      <c r="J12" s="43">
        <v>1193</v>
      </c>
      <c r="K12" s="43">
        <v>1193</v>
      </c>
      <c r="L12" s="43">
        <v>1194</v>
      </c>
      <c r="M12" s="13">
        <v>3580</v>
      </c>
      <c r="N12" s="13">
        <v>3580</v>
      </c>
      <c r="O12" s="13">
        <v>3580</v>
      </c>
      <c r="P12" s="27">
        <v>335</v>
      </c>
      <c r="Q12" s="32">
        <v>84</v>
      </c>
      <c r="R12" s="32">
        <v>84</v>
      </c>
      <c r="S12" s="32">
        <v>84</v>
      </c>
      <c r="T12" s="32">
        <v>83</v>
      </c>
      <c r="U12" s="32">
        <v>13985</v>
      </c>
      <c r="V12" s="32">
        <v>3496</v>
      </c>
      <c r="W12" s="32">
        <v>3496</v>
      </c>
      <c r="X12" s="32">
        <v>3496</v>
      </c>
      <c r="Y12" s="32">
        <v>3497</v>
      </c>
    </row>
    <row r="13" spans="1:25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v>0.37550572843800811</v>
      </c>
      <c r="F13" s="74">
        <v>0.62449427156199189</v>
      </c>
      <c r="G13" s="52">
        <v>26447</v>
      </c>
      <c r="H13" s="43">
        <v>43947</v>
      </c>
      <c r="I13" s="43">
        <v>9487</v>
      </c>
      <c r="J13" s="43">
        <v>3829</v>
      </c>
      <c r="K13" s="43">
        <v>1829</v>
      </c>
      <c r="L13" s="43">
        <v>3829</v>
      </c>
      <c r="M13" s="13">
        <v>11487</v>
      </c>
      <c r="N13" s="13">
        <v>11487</v>
      </c>
      <c r="O13" s="13">
        <v>11486</v>
      </c>
      <c r="P13" s="27">
        <v>16502</v>
      </c>
      <c r="Q13" s="32">
        <v>4126</v>
      </c>
      <c r="R13" s="32">
        <v>4126</v>
      </c>
      <c r="S13" s="32">
        <v>4126</v>
      </c>
      <c r="T13" s="32">
        <v>4124</v>
      </c>
      <c r="U13" s="32">
        <v>27445</v>
      </c>
      <c r="V13" s="32">
        <v>5361</v>
      </c>
      <c r="W13" s="32">
        <v>7361</v>
      </c>
      <c r="X13" s="32">
        <v>7361</v>
      </c>
      <c r="Y13" s="32">
        <v>7362</v>
      </c>
    </row>
    <row r="14" spans="1:25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v>5.0426418088060296E-2</v>
      </c>
      <c r="F14" s="74">
        <v>0.94957358191193975</v>
      </c>
      <c r="G14" s="52">
        <v>20168</v>
      </c>
      <c r="H14" s="43">
        <v>34036</v>
      </c>
      <c r="I14" s="43">
        <v>7759</v>
      </c>
      <c r="J14" s="43">
        <v>2920</v>
      </c>
      <c r="K14" s="43">
        <v>1920</v>
      </c>
      <c r="L14" s="43">
        <v>2919</v>
      </c>
      <c r="M14" s="13">
        <v>8759</v>
      </c>
      <c r="N14" s="13">
        <v>8759</v>
      </c>
      <c r="O14" s="13">
        <v>8759</v>
      </c>
      <c r="P14" s="27">
        <v>1716</v>
      </c>
      <c r="Q14" s="32">
        <v>429</v>
      </c>
      <c r="R14" s="32">
        <v>429</v>
      </c>
      <c r="S14" s="32">
        <v>429</v>
      </c>
      <c r="T14" s="32">
        <v>429</v>
      </c>
      <c r="U14" s="32">
        <v>32320</v>
      </c>
      <c r="V14" s="32">
        <v>7330</v>
      </c>
      <c r="W14" s="32">
        <v>8330</v>
      </c>
      <c r="X14" s="32">
        <v>8330</v>
      </c>
      <c r="Y14" s="32">
        <v>8330</v>
      </c>
    </row>
    <row r="15" spans="1:25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v>0.89731567720543204</v>
      </c>
      <c r="F15" s="74">
        <v>0.10268432279456796</v>
      </c>
      <c r="G15" s="52">
        <v>47349</v>
      </c>
      <c r="H15" s="43">
        <v>83713</v>
      </c>
      <c r="I15" s="43">
        <v>20928</v>
      </c>
      <c r="J15" s="43">
        <v>6976</v>
      </c>
      <c r="K15" s="43">
        <v>6976</v>
      </c>
      <c r="L15" s="43">
        <v>6976</v>
      </c>
      <c r="M15" s="13">
        <v>20928</v>
      </c>
      <c r="N15" s="13">
        <v>20928</v>
      </c>
      <c r="O15" s="13">
        <v>20929</v>
      </c>
      <c r="P15" s="27">
        <v>75117</v>
      </c>
      <c r="Q15" s="32">
        <v>18779</v>
      </c>
      <c r="R15" s="32">
        <v>18779</v>
      </c>
      <c r="S15" s="32">
        <v>18779</v>
      </c>
      <c r="T15" s="32">
        <v>18780</v>
      </c>
      <c r="U15" s="32">
        <v>8596</v>
      </c>
      <c r="V15" s="32">
        <v>2149</v>
      </c>
      <c r="W15" s="32">
        <v>2149</v>
      </c>
      <c r="X15" s="32">
        <v>2149</v>
      </c>
      <c r="Y15" s="32">
        <v>2149</v>
      </c>
    </row>
    <row r="16" spans="1:25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v>8.6658591451808265E-2</v>
      </c>
      <c r="F16" s="74">
        <v>0.91334140854819168</v>
      </c>
      <c r="G16" s="52">
        <v>28895</v>
      </c>
      <c r="H16" s="43">
        <v>50210</v>
      </c>
      <c r="I16" s="43">
        <v>12553</v>
      </c>
      <c r="J16" s="43">
        <v>4184</v>
      </c>
      <c r="K16" s="43">
        <v>4184</v>
      </c>
      <c r="L16" s="43">
        <v>4185</v>
      </c>
      <c r="M16" s="13">
        <v>12553</v>
      </c>
      <c r="N16" s="13">
        <v>12553</v>
      </c>
      <c r="O16" s="13">
        <v>12551</v>
      </c>
      <c r="P16" s="27">
        <v>4351</v>
      </c>
      <c r="Q16" s="32">
        <v>1088</v>
      </c>
      <c r="R16" s="32">
        <v>1088</v>
      </c>
      <c r="S16" s="32">
        <v>1088</v>
      </c>
      <c r="T16" s="32">
        <v>1087</v>
      </c>
      <c r="U16" s="32">
        <v>45859</v>
      </c>
      <c r="V16" s="32">
        <v>11465</v>
      </c>
      <c r="W16" s="32">
        <v>11465</v>
      </c>
      <c r="X16" s="32">
        <v>11465</v>
      </c>
      <c r="Y16" s="32">
        <v>11464</v>
      </c>
    </row>
    <row r="17" spans="1:25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v>0.95541082164328661</v>
      </c>
      <c r="F17" s="74">
        <v>4.4589178356713388E-2</v>
      </c>
      <c r="G17" s="52">
        <v>13972</v>
      </c>
      <c r="H17" s="43">
        <v>23941</v>
      </c>
      <c r="I17" s="43">
        <v>5985</v>
      </c>
      <c r="J17" s="43">
        <v>1995</v>
      </c>
      <c r="K17" s="43">
        <v>1995</v>
      </c>
      <c r="L17" s="43">
        <v>1995</v>
      </c>
      <c r="M17" s="13">
        <v>5985</v>
      </c>
      <c r="N17" s="13">
        <v>5985</v>
      </c>
      <c r="O17" s="13">
        <v>5986</v>
      </c>
      <c r="P17" s="27">
        <v>22873</v>
      </c>
      <c r="Q17" s="32">
        <v>5718</v>
      </c>
      <c r="R17" s="32">
        <v>5718</v>
      </c>
      <c r="S17" s="32">
        <v>5718</v>
      </c>
      <c r="T17" s="32">
        <v>5719</v>
      </c>
      <c r="U17" s="32">
        <v>1068</v>
      </c>
      <c r="V17" s="32">
        <v>267</v>
      </c>
      <c r="W17" s="32">
        <v>267</v>
      </c>
      <c r="X17" s="32">
        <v>267</v>
      </c>
      <c r="Y17" s="32">
        <v>267</v>
      </c>
    </row>
    <row r="18" spans="1:25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v>0.34022677490014175</v>
      </c>
      <c r="F18" s="74">
        <v>0.65977322509985825</v>
      </c>
      <c r="G18" s="52">
        <v>15522</v>
      </c>
      <c r="H18" s="43">
        <v>26764</v>
      </c>
      <c r="I18" s="43">
        <v>6691</v>
      </c>
      <c r="J18" s="43">
        <v>2230</v>
      </c>
      <c r="K18" s="43">
        <v>2230</v>
      </c>
      <c r="L18" s="43">
        <v>2231</v>
      </c>
      <c r="M18" s="13">
        <v>6691</v>
      </c>
      <c r="N18" s="13">
        <v>6691</v>
      </c>
      <c r="O18" s="13">
        <v>6691</v>
      </c>
      <c r="P18" s="27">
        <v>9106</v>
      </c>
      <c r="Q18" s="32">
        <v>2277</v>
      </c>
      <c r="R18" s="32">
        <v>2277</v>
      </c>
      <c r="S18" s="32">
        <v>2277</v>
      </c>
      <c r="T18" s="32">
        <v>2275</v>
      </c>
      <c r="U18" s="32">
        <v>17658</v>
      </c>
      <c r="V18" s="32">
        <v>4414</v>
      </c>
      <c r="W18" s="32">
        <v>4414</v>
      </c>
      <c r="X18" s="32">
        <v>4414</v>
      </c>
      <c r="Y18" s="32">
        <v>4416</v>
      </c>
    </row>
    <row r="19" spans="1:25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v>5.0309088517690385E-2</v>
      </c>
      <c r="F19" s="74">
        <v>0.94969091148230966</v>
      </c>
      <c r="G19" s="52">
        <v>15206</v>
      </c>
      <c r="H19" s="43">
        <v>26371</v>
      </c>
      <c r="I19" s="43">
        <v>6593</v>
      </c>
      <c r="J19" s="43">
        <v>2198</v>
      </c>
      <c r="K19" s="43">
        <v>2198</v>
      </c>
      <c r="L19" s="43">
        <v>2197</v>
      </c>
      <c r="M19" s="13">
        <v>6593</v>
      </c>
      <c r="N19" s="13">
        <v>6593</v>
      </c>
      <c r="O19" s="13">
        <v>6592</v>
      </c>
      <c r="P19" s="27">
        <v>1327</v>
      </c>
      <c r="Q19" s="32">
        <v>332</v>
      </c>
      <c r="R19" s="32">
        <v>332</v>
      </c>
      <c r="S19" s="32">
        <v>332</v>
      </c>
      <c r="T19" s="32">
        <v>331</v>
      </c>
      <c r="U19" s="32">
        <v>25044</v>
      </c>
      <c r="V19" s="32">
        <v>6261</v>
      </c>
      <c r="W19" s="32">
        <v>6261</v>
      </c>
      <c r="X19" s="32">
        <v>6261</v>
      </c>
      <c r="Y19" s="32">
        <v>6261</v>
      </c>
    </row>
    <row r="20" spans="1:25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v>1.3404333455747338E-2</v>
      </c>
      <c r="F20" s="74">
        <v>0.98659566654425268</v>
      </c>
      <c r="G20" s="52">
        <v>10892</v>
      </c>
      <c r="H20" s="43">
        <v>18770</v>
      </c>
      <c r="I20" s="43">
        <v>4693</v>
      </c>
      <c r="J20" s="43">
        <v>1564</v>
      </c>
      <c r="K20" s="43">
        <v>1564</v>
      </c>
      <c r="L20" s="43">
        <v>1565</v>
      </c>
      <c r="M20" s="13">
        <v>4693</v>
      </c>
      <c r="N20" s="13">
        <v>4693</v>
      </c>
      <c r="O20" s="13">
        <v>4691</v>
      </c>
      <c r="P20" s="27">
        <v>252</v>
      </c>
      <c r="Q20" s="32">
        <v>63</v>
      </c>
      <c r="R20" s="32">
        <v>63</v>
      </c>
      <c r="S20" s="32">
        <v>63</v>
      </c>
      <c r="T20" s="32">
        <v>63</v>
      </c>
      <c r="U20" s="32">
        <v>18518</v>
      </c>
      <c r="V20" s="32">
        <v>4630</v>
      </c>
      <c r="W20" s="32">
        <v>4630</v>
      </c>
      <c r="X20" s="32">
        <v>4630</v>
      </c>
      <c r="Y20" s="32">
        <v>4628</v>
      </c>
    </row>
    <row r="21" spans="1:25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v>0.92104813443463396</v>
      </c>
      <c r="F21" s="74">
        <v>7.8951865565366042E-2</v>
      </c>
      <c r="G21" s="52">
        <v>17555</v>
      </c>
      <c r="H21" s="43">
        <v>30089</v>
      </c>
      <c r="I21" s="43">
        <v>7522</v>
      </c>
      <c r="J21" s="43">
        <v>2507</v>
      </c>
      <c r="K21" s="43">
        <v>2507</v>
      </c>
      <c r="L21" s="43">
        <v>2508</v>
      </c>
      <c r="M21" s="13">
        <v>7522</v>
      </c>
      <c r="N21" s="13">
        <v>7522</v>
      </c>
      <c r="O21" s="13">
        <v>7523</v>
      </c>
      <c r="P21" s="27">
        <v>27713</v>
      </c>
      <c r="Q21" s="32">
        <v>6928</v>
      </c>
      <c r="R21" s="32">
        <v>6928</v>
      </c>
      <c r="S21" s="32">
        <v>6928</v>
      </c>
      <c r="T21" s="32">
        <v>6929</v>
      </c>
      <c r="U21" s="32">
        <v>2376</v>
      </c>
      <c r="V21" s="32">
        <v>594</v>
      </c>
      <c r="W21" s="32">
        <v>594</v>
      </c>
      <c r="X21" s="32">
        <v>594</v>
      </c>
      <c r="Y21" s="32">
        <v>594</v>
      </c>
    </row>
    <row r="22" spans="1:25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v>7.9047257544126018E-2</v>
      </c>
      <c r="F22" s="74">
        <v>0.920952742455874</v>
      </c>
      <c r="G22" s="52">
        <v>10538</v>
      </c>
      <c r="H22" s="43">
        <v>18161</v>
      </c>
      <c r="I22" s="43">
        <v>4540</v>
      </c>
      <c r="J22" s="43">
        <v>1513</v>
      </c>
      <c r="K22" s="43">
        <v>1513</v>
      </c>
      <c r="L22" s="43">
        <v>1514</v>
      </c>
      <c r="M22" s="13">
        <v>4540</v>
      </c>
      <c r="N22" s="13">
        <v>4540</v>
      </c>
      <c r="O22" s="13">
        <v>4541</v>
      </c>
      <c r="P22" s="27">
        <v>1436</v>
      </c>
      <c r="Q22" s="32">
        <v>359</v>
      </c>
      <c r="R22" s="32">
        <v>359</v>
      </c>
      <c r="S22" s="32">
        <v>359</v>
      </c>
      <c r="T22" s="32">
        <v>359</v>
      </c>
      <c r="U22" s="32">
        <v>16725</v>
      </c>
      <c r="V22" s="32">
        <v>4181</v>
      </c>
      <c r="W22" s="32">
        <v>4181</v>
      </c>
      <c r="X22" s="32">
        <v>4181</v>
      </c>
      <c r="Y22" s="32">
        <v>4182</v>
      </c>
    </row>
    <row r="23" spans="1:25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v>9.6693699313786657E-3</v>
      </c>
      <c r="F23" s="74">
        <v>0.99033063006862132</v>
      </c>
      <c r="G23" s="52">
        <v>9618</v>
      </c>
      <c r="H23" s="43">
        <v>16419</v>
      </c>
      <c r="I23" s="43">
        <v>4105</v>
      </c>
      <c r="J23" s="43">
        <v>1368</v>
      </c>
      <c r="K23" s="43">
        <v>1368</v>
      </c>
      <c r="L23" s="43">
        <v>1369</v>
      </c>
      <c r="M23" s="13">
        <v>4105</v>
      </c>
      <c r="N23" s="13">
        <v>4105</v>
      </c>
      <c r="O23" s="13">
        <v>4104</v>
      </c>
      <c r="P23" s="27">
        <v>159</v>
      </c>
      <c r="Q23" s="32">
        <v>40</v>
      </c>
      <c r="R23" s="32">
        <v>40</v>
      </c>
      <c r="S23" s="32">
        <v>40</v>
      </c>
      <c r="T23" s="32">
        <v>39</v>
      </c>
      <c r="U23" s="32">
        <v>16260</v>
      </c>
      <c r="V23" s="32">
        <v>4065</v>
      </c>
      <c r="W23" s="32">
        <v>4065</v>
      </c>
      <c r="X23" s="32">
        <v>4065</v>
      </c>
      <c r="Y23" s="32">
        <v>4065</v>
      </c>
    </row>
    <row r="24" spans="1:25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v>8.2579740623904663E-2</v>
      </c>
      <c r="F24" s="74">
        <v>0.91742025937609539</v>
      </c>
      <c r="G24" s="52">
        <v>14265</v>
      </c>
      <c r="H24" s="43">
        <v>24744</v>
      </c>
      <c r="I24" s="43">
        <v>6186</v>
      </c>
      <c r="J24" s="43">
        <v>2062</v>
      </c>
      <c r="K24" s="43">
        <v>2062</v>
      </c>
      <c r="L24" s="43">
        <v>2062</v>
      </c>
      <c r="M24" s="13">
        <v>6186</v>
      </c>
      <c r="N24" s="13">
        <v>6186</v>
      </c>
      <c r="O24" s="13">
        <v>6186</v>
      </c>
      <c r="P24" s="27">
        <v>2043</v>
      </c>
      <c r="Q24" s="32">
        <v>511</v>
      </c>
      <c r="R24" s="32">
        <v>511</v>
      </c>
      <c r="S24" s="32">
        <v>511</v>
      </c>
      <c r="T24" s="32">
        <v>510</v>
      </c>
      <c r="U24" s="32">
        <v>22701</v>
      </c>
      <c r="V24" s="32">
        <v>5675</v>
      </c>
      <c r="W24" s="32">
        <v>5675</v>
      </c>
      <c r="X24" s="32">
        <v>5675</v>
      </c>
      <c r="Y24" s="32">
        <v>5676</v>
      </c>
    </row>
    <row r="25" spans="1:25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v>9.4284138945046864E-2</v>
      </c>
      <c r="F25" s="74">
        <v>0.90571586105495316</v>
      </c>
      <c r="G25" s="52">
        <v>5441</v>
      </c>
      <c r="H25" s="43">
        <v>9461</v>
      </c>
      <c r="I25" s="43">
        <v>2365</v>
      </c>
      <c r="J25" s="43">
        <v>788</v>
      </c>
      <c r="K25" s="43">
        <v>788</v>
      </c>
      <c r="L25" s="43">
        <v>789</v>
      </c>
      <c r="M25" s="13">
        <v>2365</v>
      </c>
      <c r="N25" s="13">
        <v>2365</v>
      </c>
      <c r="O25" s="13">
        <v>2366</v>
      </c>
      <c r="P25" s="27">
        <v>892</v>
      </c>
      <c r="Q25" s="32">
        <v>223</v>
      </c>
      <c r="R25" s="32">
        <v>223</v>
      </c>
      <c r="S25" s="32">
        <v>223</v>
      </c>
      <c r="T25" s="32">
        <v>223</v>
      </c>
      <c r="U25" s="32">
        <v>8569</v>
      </c>
      <c r="V25" s="32">
        <v>2142</v>
      </c>
      <c r="W25" s="32">
        <v>2142</v>
      </c>
      <c r="X25" s="32">
        <v>2142</v>
      </c>
      <c r="Y25" s="32">
        <v>2143</v>
      </c>
    </row>
    <row r="26" spans="1:25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v>0.40482439695038119</v>
      </c>
      <c r="F26" s="74">
        <v>0.59517560304961881</v>
      </c>
      <c r="G26" s="52">
        <v>24003</v>
      </c>
      <c r="H26" s="43">
        <v>41552</v>
      </c>
      <c r="I26" s="43">
        <v>10388</v>
      </c>
      <c r="J26" s="43">
        <v>3463</v>
      </c>
      <c r="K26" s="43">
        <v>3463</v>
      </c>
      <c r="L26" s="43">
        <v>3462</v>
      </c>
      <c r="M26" s="13">
        <v>10388</v>
      </c>
      <c r="N26" s="13">
        <v>10388</v>
      </c>
      <c r="O26" s="13">
        <v>10388</v>
      </c>
      <c r="P26" s="27">
        <v>16821</v>
      </c>
      <c r="Q26" s="32">
        <v>4205</v>
      </c>
      <c r="R26" s="32">
        <v>4205</v>
      </c>
      <c r="S26" s="32">
        <v>4205</v>
      </c>
      <c r="T26" s="32">
        <v>4206</v>
      </c>
      <c r="U26" s="32">
        <v>24731</v>
      </c>
      <c r="V26" s="32">
        <v>6183</v>
      </c>
      <c r="W26" s="32">
        <v>6183</v>
      </c>
      <c r="X26" s="32">
        <v>6183</v>
      </c>
      <c r="Y26" s="32">
        <v>6182</v>
      </c>
    </row>
    <row r="27" spans="1:25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v>8.6515873548560301E-2</v>
      </c>
      <c r="F27" s="74">
        <v>0.91348412645143973</v>
      </c>
      <c r="G27" s="52">
        <v>14899</v>
      </c>
      <c r="H27" s="43">
        <v>25589</v>
      </c>
      <c r="I27" s="43">
        <v>6397</v>
      </c>
      <c r="J27" s="43">
        <v>2132</v>
      </c>
      <c r="K27" s="43">
        <v>2132</v>
      </c>
      <c r="L27" s="43">
        <v>2133</v>
      </c>
      <c r="M27" s="13">
        <v>6397</v>
      </c>
      <c r="N27" s="13">
        <v>6397</v>
      </c>
      <c r="O27" s="13">
        <v>6398</v>
      </c>
      <c r="P27" s="27">
        <v>2214</v>
      </c>
      <c r="Q27" s="32">
        <v>554</v>
      </c>
      <c r="R27" s="32">
        <v>554</v>
      </c>
      <c r="S27" s="32">
        <v>554</v>
      </c>
      <c r="T27" s="32">
        <v>552</v>
      </c>
      <c r="U27" s="32">
        <v>23375</v>
      </c>
      <c r="V27" s="32">
        <v>5843</v>
      </c>
      <c r="W27" s="32">
        <v>5843</v>
      </c>
      <c r="X27" s="32">
        <v>5843</v>
      </c>
      <c r="Y27" s="32">
        <v>5846</v>
      </c>
    </row>
    <row r="28" spans="1:25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v>0.17885793321477969</v>
      </c>
      <c r="F28" s="74">
        <v>0.82114206678522028</v>
      </c>
      <c r="G28" s="52">
        <v>25305</v>
      </c>
      <c r="H28" s="43">
        <v>42856</v>
      </c>
      <c r="I28" s="43">
        <v>9964</v>
      </c>
      <c r="J28" s="43">
        <v>3655</v>
      </c>
      <c r="K28" s="43">
        <v>2655</v>
      </c>
      <c r="L28" s="43">
        <v>3654</v>
      </c>
      <c r="M28" s="13">
        <v>10964</v>
      </c>
      <c r="N28" s="13">
        <v>10964</v>
      </c>
      <c r="O28" s="13">
        <v>10964</v>
      </c>
      <c r="P28" s="27">
        <v>7665</v>
      </c>
      <c r="Q28" s="32">
        <v>1916</v>
      </c>
      <c r="R28" s="32">
        <v>1916</v>
      </c>
      <c r="S28" s="32">
        <v>1916</v>
      </c>
      <c r="T28" s="32">
        <v>1917</v>
      </c>
      <c r="U28" s="32">
        <v>35191</v>
      </c>
      <c r="V28" s="32">
        <v>8048</v>
      </c>
      <c r="W28" s="32">
        <v>9048</v>
      </c>
      <c r="X28" s="32">
        <v>9048</v>
      </c>
      <c r="Y28" s="32">
        <v>9047</v>
      </c>
    </row>
    <row r="29" spans="1:25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v>6.9825982269891645E-2</v>
      </c>
      <c r="F29" s="74">
        <v>0.93017401773010833</v>
      </c>
      <c r="G29" s="52">
        <v>18274</v>
      </c>
      <c r="H29" s="43">
        <v>31805</v>
      </c>
      <c r="I29" s="43">
        <v>7951</v>
      </c>
      <c r="J29" s="43">
        <v>2650</v>
      </c>
      <c r="K29" s="43">
        <v>2650</v>
      </c>
      <c r="L29" s="43">
        <v>2651</v>
      </c>
      <c r="M29" s="13">
        <v>7951</v>
      </c>
      <c r="N29" s="13">
        <v>7951</v>
      </c>
      <c r="O29" s="13">
        <v>7952</v>
      </c>
      <c r="P29" s="27">
        <v>2221</v>
      </c>
      <c r="Q29" s="32">
        <v>555</v>
      </c>
      <c r="R29" s="32">
        <v>555</v>
      </c>
      <c r="S29" s="32">
        <v>555</v>
      </c>
      <c r="T29" s="32">
        <v>556</v>
      </c>
      <c r="U29" s="32">
        <v>29584</v>
      </c>
      <c r="V29" s="32">
        <v>7396</v>
      </c>
      <c r="W29" s="32">
        <v>7396</v>
      </c>
      <c r="X29" s="32">
        <v>7396</v>
      </c>
      <c r="Y29" s="32">
        <v>7396</v>
      </c>
    </row>
    <row r="30" spans="1:25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v>0.12896792421472494</v>
      </c>
      <c r="F30" s="74">
        <v>0.87103207578527508</v>
      </c>
      <c r="G30" s="52">
        <v>18051</v>
      </c>
      <c r="H30" s="43">
        <v>30307</v>
      </c>
      <c r="I30" s="43">
        <v>6827</v>
      </c>
      <c r="J30" s="43">
        <v>2609</v>
      </c>
      <c r="K30" s="43">
        <v>1609</v>
      </c>
      <c r="L30" s="43">
        <v>2609</v>
      </c>
      <c r="M30" s="13">
        <v>7827</v>
      </c>
      <c r="N30" s="13">
        <v>7827</v>
      </c>
      <c r="O30" s="13">
        <v>7826</v>
      </c>
      <c r="P30" s="27">
        <v>3909</v>
      </c>
      <c r="Q30" s="32">
        <v>977</v>
      </c>
      <c r="R30" s="32">
        <v>977</v>
      </c>
      <c r="S30" s="32">
        <v>977</v>
      </c>
      <c r="T30" s="32">
        <v>978</v>
      </c>
      <c r="U30" s="32">
        <v>26398</v>
      </c>
      <c r="V30" s="32">
        <v>5850</v>
      </c>
      <c r="W30" s="32">
        <v>6850</v>
      </c>
      <c r="X30" s="32">
        <v>6850</v>
      </c>
      <c r="Y30" s="32">
        <v>6848</v>
      </c>
    </row>
    <row r="31" spans="1:25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v>0.53672975122006972</v>
      </c>
      <c r="F31" s="74">
        <v>0.46327024877993028</v>
      </c>
      <c r="G31" s="52"/>
      <c r="H31" s="43">
        <v>36665</v>
      </c>
      <c r="I31" s="43">
        <v>9166</v>
      </c>
      <c r="J31" s="43">
        <v>3055</v>
      </c>
      <c r="K31" s="43">
        <v>3055</v>
      </c>
      <c r="L31" s="43">
        <v>3056</v>
      </c>
      <c r="M31" s="13">
        <v>9166</v>
      </c>
      <c r="N31" s="13">
        <v>9166</v>
      </c>
      <c r="O31" s="13">
        <v>9167</v>
      </c>
      <c r="P31" s="27">
        <v>19679</v>
      </c>
      <c r="Q31" s="27">
        <v>4920</v>
      </c>
      <c r="R31" s="27">
        <v>4920</v>
      </c>
      <c r="S31" s="27">
        <v>4920</v>
      </c>
      <c r="T31" s="27">
        <v>4919</v>
      </c>
      <c r="U31" s="32">
        <v>16986</v>
      </c>
      <c r="V31" s="32">
        <v>4246</v>
      </c>
      <c r="W31" s="32">
        <v>4246</v>
      </c>
      <c r="X31" s="32">
        <v>4246</v>
      </c>
      <c r="Y31" s="32">
        <v>4248</v>
      </c>
    </row>
    <row r="32" spans="1:25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v>0.54520715889820803</v>
      </c>
      <c r="F32" s="74">
        <v>0.45479284110179197</v>
      </c>
      <c r="G32" s="52"/>
      <c r="H32" s="43">
        <v>15784</v>
      </c>
      <c r="I32" s="43">
        <v>3571</v>
      </c>
      <c r="J32" s="43">
        <v>1357</v>
      </c>
      <c r="K32" s="43">
        <v>857</v>
      </c>
      <c r="L32" s="43">
        <v>1357</v>
      </c>
      <c r="M32" s="13">
        <v>4071</v>
      </c>
      <c r="N32" s="13">
        <v>4071</v>
      </c>
      <c r="O32" s="13">
        <v>4071</v>
      </c>
      <c r="P32" s="27">
        <v>8606</v>
      </c>
      <c r="Q32" s="27">
        <v>2152</v>
      </c>
      <c r="R32" s="27">
        <v>2152</v>
      </c>
      <c r="S32" s="27">
        <v>2152</v>
      </c>
      <c r="T32" s="27">
        <v>2150</v>
      </c>
      <c r="U32" s="32">
        <v>7178</v>
      </c>
      <c r="V32" s="32">
        <v>1419</v>
      </c>
      <c r="W32" s="32">
        <v>1919</v>
      </c>
      <c r="X32" s="32">
        <v>1919</v>
      </c>
      <c r="Y32" s="32">
        <v>1921</v>
      </c>
    </row>
    <row r="33" spans="1:25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v>0.53672975122006972</v>
      </c>
      <c r="F33" s="74">
        <v>0.46327024877993028</v>
      </c>
      <c r="G33" s="52"/>
      <c r="H33" s="43">
        <v>28744</v>
      </c>
      <c r="I33" s="43">
        <v>7186</v>
      </c>
      <c r="J33" s="43">
        <v>2395</v>
      </c>
      <c r="K33" s="43">
        <v>2395</v>
      </c>
      <c r="L33" s="43">
        <v>2396</v>
      </c>
      <c r="M33" s="13">
        <v>7186</v>
      </c>
      <c r="N33" s="13">
        <v>7186</v>
      </c>
      <c r="O33" s="13">
        <v>7186</v>
      </c>
      <c r="P33" s="27">
        <v>15428</v>
      </c>
      <c r="Q33" s="27">
        <v>3857</v>
      </c>
      <c r="R33" s="27">
        <v>3857</v>
      </c>
      <c r="S33" s="27">
        <v>3857</v>
      </c>
      <c r="T33" s="27">
        <v>3857</v>
      </c>
      <c r="U33" s="32">
        <v>13316</v>
      </c>
      <c r="V33" s="32">
        <v>3329</v>
      </c>
      <c r="W33" s="32">
        <v>3329</v>
      </c>
      <c r="X33" s="32">
        <v>3329</v>
      </c>
      <c r="Y33" s="32">
        <v>3329</v>
      </c>
    </row>
    <row r="34" spans="1:25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v>0.53672975122006972</v>
      </c>
      <c r="F34" s="74">
        <v>0.46327024877993028</v>
      </c>
      <c r="G34" s="52"/>
      <c r="H34" s="43">
        <v>38988</v>
      </c>
      <c r="I34" s="43">
        <v>9747</v>
      </c>
      <c r="J34" s="43">
        <v>3249</v>
      </c>
      <c r="K34" s="43">
        <v>3249</v>
      </c>
      <c r="L34" s="43">
        <v>3249</v>
      </c>
      <c r="M34" s="13">
        <v>9747</v>
      </c>
      <c r="N34" s="13">
        <v>9747</v>
      </c>
      <c r="O34" s="13">
        <v>9747</v>
      </c>
      <c r="P34" s="27">
        <v>20926</v>
      </c>
      <c r="Q34" s="27">
        <v>5232</v>
      </c>
      <c r="R34" s="27">
        <v>5232</v>
      </c>
      <c r="S34" s="27">
        <v>5232</v>
      </c>
      <c r="T34" s="27">
        <v>5230</v>
      </c>
      <c r="U34" s="32">
        <v>18062</v>
      </c>
      <c r="V34" s="32">
        <v>4515</v>
      </c>
      <c r="W34" s="32">
        <v>4515</v>
      </c>
      <c r="X34" s="32">
        <v>4515</v>
      </c>
      <c r="Y34" s="32">
        <v>4517</v>
      </c>
    </row>
    <row r="35" spans="1:25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v>0.53672975122006972</v>
      </c>
      <c r="F35" s="74">
        <v>0.46327024877993028</v>
      </c>
      <c r="G35" s="52"/>
      <c r="H35" s="43">
        <v>33952</v>
      </c>
      <c r="I35" s="43">
        <v>8488</v>
      </c>
      <c r="J35" s="43">
        <v>2829</v>
      </c>
      <c r="K35" s="43">
        <v>2829</v>
      </c>
      <c r="L35" s="43">
        <v>2830</v>
      </c>
      <c r="M35" s="13">
        <v>8488</v>
      </c>
      <c r="N35" s="13">
        <v>8488</v>
      </c>
      <c r="O35" s="13">
        <v>8488</v>
      </c>
      <c r="P35" s="27">
        <v>18223</v>
      </c>
      <c r="Q35" s="27">
        <v>4556</v>
      </c>
      <c r="R35" s="27">
        <v>4556</v>
      </c>
      <c r="S35" s="27">
        <v>4556</v>
      </c>
      <c r="T35" s="27">
        <v>4555</v>
      </c>
      <c r="U35" s="32">
        <v>15729</v>
      </c>
      <c r="V35" s="32">
        <v>3932</v>
      </c>
      <c r="W35" s="32">
        <v>3932</v>
      </c>
      <c r="X35" s="32">
        <v>3932</v>
      </c>
      <c r="Y35" s="32">
        <v>3933</v>
      </c>
    </row>
    <row r="36" spans="1:25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v>0.53672975122006972</v>
      </c>
      <c r="F36" s="74">
        <v>0.46327024877993028</v>
      </c>
      <c r="G36" s="52"/>
      <c r="H36" s="43">
        <v>709</v>
      </c>
      <c r="I36" s="43">
        <v>552</v>
      </c>
      <c r="J36" s="43">
        <v>17</v>
      </c>
      <c r="K36" s="43">
        <v>517</v>
      </c>
      <c r="L36" s="43">
        <v>18</v>
      </c>
      <c r="M36" s="13">
        <v>52</v>
      </c>
      <c r="N36" s="13">
        <v>52</v>
      </c>
      <c r="O36" s="13">
        <v>53</v>
      </c>
      <c r="P36" s="27">
        <v>381</v>
      </c>
      <c r="Q36" s="27">
        <v>95</v>
      </c>
      <c r="R36" s="27">
        <v>95</v>
      </c>
      <c r="S36" s="27">
        <v>95</v>
      </c>
      <c r="T36" s="27">
        <v>96</v>
      </c>
      <c r="U36" s="32">
        <v>328</v>
      </c>
      <c r="V36" s="32">
        <v>457</v>
      </c>
      <c r="W36" s="32">
        <v>-43</v>
      </c>
      <c r="X36" s="32">
        <v>-43</v>
      </c>
      <c r="Y36" s="32">
        <v>-43</v>
      </c>
    </row>
    <row r="37" spans="1:25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v>0.53672975122006972</v>
      </c>
      <c r="F37" s="74">
        <v>0.46327024877993028</v>
      </c>
      <c r="G37" s="52"/>
      <c r="H37" s="43">
        <v>12039</v>
      </c>
      <c r="I37" s="43">
        <v>2757</v>
      </c>
      <c r="J37" s="43">
        <v>1031</v>
      </c>
      <c r="K37" s="43">
        <v>694</v>
      </c>
      <c r="L37" s="43">
        <v>1032</v>
      </c>
      <c r="M37" s="13">
        <v>3094</v>
      </c>
      <c r="N37" s="13">
        <v>3094</v>
      </c>
      <c r="O37" s="13">
        <v>3094</v>
      </c>
      <c r="P37" s="27">
        <v>6462</v>
      </c>
      <c r="Q37" s="27">
        <v>1616</v>
      </c>
      <c r="R37" s="27">
        <v>1616</v>
      </c>
      <c r="S37" s="27">
        <v>1616</v>
      </c>
      <c r="T37" s="27">
        <v>1614</v>
      </c>
      <c r="U37" s="32">
        <v>5577</v>
      </c>
      <c r="V37" s="32">
        <v>1141</v>
      </c>
      <c r="W37" s="32">
        <v>1478</v>
      </c>
      <c r="X37" s="32">
        <v>1478</v>
      </c>
      <c r="Y37" s="32">
        <v>1480</v>
      </c>
    </row>
    <row r="38" spans="1:25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v>0.53672975122006972</v>
      </c>
      <c r="F38" s="74">
        <v>0.46327024877993028</v>
      </c>
      <c r="G38" s="52"/>
      <c r="H38" s="43">
        <v>2686</v>
      </c>
      <c r="I38" s="43">
        <v>672</v>
      </c>
      <c r="J38" s="43">
        <v>224</v>
      </c>
      <c r="K38" s="43">
        <v>224</v>
      </c>
      <c r="L38" s="43">
        <v>224</v>
      </c>
      <c r="M38" s="13">
        <v>672</v>
      </c>
      <c r="N38" s="13">
        <v>672</v>
      </c>
      <c r="O38" s="13">
        <v>670</v>
      </c>
      <c r="P38" s="27">
        <v>1442</v>
      </c>
      <c r="Q38" s="27">
        <v>361</v>
      </c>
      <c r="R38" s="27">
        <v>361</v>
      </c>
      <c r="S38" s="27">
        <v>361</v>
      </c>
      <c r="T38" s="27">
        <v>359</v>
      </c>
      <c r="U38" s="32">
        <v>1244</v>
      </c>
      <c r="V38" s="32">
        <v>311</v>
      </c>
      <c r="W38" s="32">
        <v>311</v>
      </c>
      <c r="X38" s="32">
        <v>311</v>
      </c>
      <c r="Y38" s="32">
        <v>311</v>
      </c>
    </row>
    <row r="39" spans="1:25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v>0.53672975122006972</v>
      </c>
      <c r="F39" s="74">
        <v>0.46327024877993028</v>
      </c>
      <c r="G39" s="52"/>
      <c r="H39" s="43">
        <v>19335</v>
      </c>
      <c r="I39" s="43">
        <v>4834</v>
      </c>
      <c r="J39" s="43">
        <v>1611</v>
      </c>
      <c r="K39" s="43">
        <v>1611</v>
      </c>
      <c r="L39" s="43">
        <v>1612</v>
      </c>
      <c r="M39" s="13">
        <v>4834</v>
      </c>
      <c r="N39" s="13">
        <v>4834</v>
      </c>
      <c r="O39" s="13">
        <v>4833</v>
      </c>
      <c r="P39" s="27">
        <v>10378</v>
      </c>
      <c r="Q39" s="27">
        <v>2595</v>
      </c>
      <c r="R39" s="27">
        <v>2595</v>
      </c>
      <c r="S39" s="27">
        <v>2595</v>
      </c>
      <c r="T39" s="27">
        <v>2593</v>
      </c>
      <c r="U39" s="32">
        <v>8957</v>
      </c>
      <c r="V39" s="32">
        <v>2239</v>
      </c>
      <c r="W39" s="32">
        <v>2239</v>
      </c>
      <c r="X39" s="32">
        <v>2239</v>
      </c>
      <c r="Y39" s="32">
        <v>2240</v>
      </c>
    </row>
    <row r="40" spans="1:25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v>0.53672975122006972</v>
      </c>
      <c r="F40" s="74">
        <v>0.46327024877993028</v>
      </c>
      <c r="G40" s="52"/>
      <c r="H40" s="43">
        <v>6980</v>
      </c>
      <c r="I40" s="43">
        <v>1745</v>
      </c>
      <c r="J40" s="43">
        <v>582</v>
      </c>
      <c r="K40" s="43">
        <v>582</v>
      </c>
      <c r="L40" s="43">
        <v>581</v>
      </c>
      <c r="M40" s="13">
        <v>1745</v>
      </c>
      <c r="N40" s="13">
        <v>1745</v>
      </c>
      <c r="O40" s="13">
        <v>1745</v>
      </c>
      <c r="P40" s="27"/>
      <c r="Q40" s="27">
        <v>0</v>
      </c>
      <c r="R40" s="27">
        <v>0</v>
      </c>
      <c r="S40" s="27">
        <v>0</v>
      </c>
      <c r="T40" s="27">
        <v>0</v>
      </c>
      <c r="U40" s="32">
        <v>6980</v>
      </c>
      <c r="V40" s="32">
        <v>1745</v>
      </c>
      <c r="W40" s="32">
        <v>1745</v>
      </c>
      <c r="X40" s="32">
        <v>1745</v>
      </c>
      <c r="Y40" s="32">
        <v>1745</v>
      </c>
    </row>
    <row r="41" spans="1:25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v>0.83621345477214371</v>
      </c>
      <c r="F41" s="74">
        <v>0.16378654522785629</v>
      </c>
      <c r="G41" s="52"/>
      <c r="H41" s="43">
        <v>5111</v>
      </c>
      <c r="I41" s="43">
        <v>1278</v>
      </c>
      <c r="J41" s="43">
        <v>426</v>
      </c>
      <c r="K41" s="43">
        <v>426</v>
      </c>
      <c r="L41" s="43">
        <v>426</v>
      </c>
      <c r="M41" s="13">
        <v>1278</v>
      </c>
      <c r="N41" s="13">
        <v>1278</v>
      </c>
      <c r="O41" s="13">
        <v>1277</v>
      </c>
      <c r="P41" s="27">
        <v>4274</v>
      </c>
      <c r="Q41" s="32">
        <v>1069</v>
      </c>
      <c r="R41" s="32">
        <v>1069</v>
      </c>
      <c r="S41" s="32">
        <v>1069</v>
      </c>
      <c r="T41" s="32">
        <v>1067</v>
      </c>
      <c r="U41" s="32">
        <v>837</v>
      </c>
      <c r="V41" s="32">
        <v>209</v>
      </c>
      <c r="W41" s="32">
        <v>209</v>
      </c>
      <c r="X41" s="32">
        <v>209</v>
      </c>
      <c r="Y41" s="32">
        <v>210</v>
      </c>
    </row>
    <row r="42" spans="1:25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v>0.74116272275781481</v>
      </c>
      <c r="F42" s="74">
        <v>0.25883727724218519</v>
      </c>
      <c r="G42" s="52">
        <v>27384</v>
      </c>
      <c r="H42" s="43">
        <v>7620</v>
      </c>
      <c r="I42" s="43">
        <v>1905</v>
      </c>
      <c r="J42" s="43">
        <v>635</v>
      </c>
      <c r="K42" s="43">
        <v>635</v>
      </c>
      <c r="L42" s="43">
        <v>635</v>
      </c>
      <c r="M42" s="13">
        <v>1905</v>
      </c>
      <c r="N42" s="13">
        <v>1905</v>
      </c>
      <c r="O42" s="13">
        <v>1905</v>
      </c>
      <c r="P42" s="27">
        <v>5648</v>
      </c>
      <c r="Q42" s="32">
        <v>1412</v>
      </c>
      <c r="R42" s="32">
        <v>1412</v>
      </c>
      <c r="S42" s="32">
        <v>1412</v>
      </c>
      <c r="T42" s="32">
        <v>1412</v>
      </c>
      <c r="U42" s="32">
        <v>1972</v>
      </c>
      <c r="V42" s="32">
        <v>493</v>
      </c>
      <c r="W42" s="32">
        <v>493</v>
      </c>
      <c r="X42" s="32">
        <v>493</v>
      </c>
      <c r="Y42" s="32">
        <v>493</v>
      </c>
    </row>
    <row r="43" spans="1:25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v>0.85350083657091003</v>
      </c>
      <c r="F43" s="74">
        <v>0.14649916342908997</v>
      </c>
      <c r="G43" s="52">
        <v>70526</v>
      </c>
      <c r="H43" s="43">
        <v>232807</v>
      </c>
      <c r="I43" s="43">
        <v>58202</v>
      </c>
      <c r="J43" s="43">
        <v>19401</v>
      </c>
      <c r="K43" s="43">
        <v>19401</v>
      </c>
      <c r="L43" s="43">
        <v>19400</v>
      </c>
      <c r="M43" s="13">
        <v>58202</v>
      </c>
      <c r="N43" s="13">
        <v>58202</v>
      </c>
      <c r="O43" s="13">
        <v>58201</v>
      </c>
      <c r="P43" s="27">
        <v>198701</v>
      </c>
      <c r="Q43" s="27">
        <v>49675</v>
      </c>
      <c r="R43" s="27">
        <v>49675</v>
      </c>
      <c r="S43" s="27">
        <v>49675</v>
      </c>
      <c r="T43" s="27">
        <v>49676</v>
      </c>
      <c r="U43" s="32">
        <v>34106</v>
      </c>
      <c r="V43" s="32">
        <v>8527</v>
      </c>
      <c r="W43" s="32">
        <v>8527</v>
      </c>
      <c r="X43" s="32">
        <v>8527</v>
      </c>
      <c r="Y43" s="32">
        <v>8525</v>
      </c>
    </row>
    <row r="44" spans="1:25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v>0.84297417297229693</v>
      </c>
      <c r="F44" s="74">
        <v>0.15702582702770307</v>
      </c>
      <c r="G44" s="52">
        <v>112028</v>
      </c>
      <c r="H44" s="43">
        <v>321964</v>
      </c>
      <c r="I44" s="43">
        <v>83491</v>
      </c>
      <c r="J44" s="43">
        <v>26497</v>
      </c>
      <c r="K44" s="43">
        <v>30497</v>
      </c>
      <c r="L44" s="43">
        <v>26497</v>
      </c>
      <c r="M44" s="13">
        <v>79491</v>
      </c>
      <c r="N44" s="13">
        <v>79491</v>
      </c>
      <c r="O44" s="13">
        <v>79491</v>
      </c>
      <c r="P44" s="27">
        <v>271407</v>
      </c>
      <c r="Q44" s="27">
        <v>67852</v>
      </c>
      <c r="R44" s="27">
        <v>67852</v>
      </c>
      <c r="S44" s="27">
        <v>67852</v>
      </c>
      <c r="T44" s="27">
        <v>67851</v>
      </c>
      <c r="U44" s="32">
        <v>50557</v>
      </c>
      <c r="V44" s="32">
        <v>15639</v>
      </c>
      <c r="W44" s="32">
        <v>11639</v>
      </c>
      <c r="X44" s="32">
        <v>11639</v>
      </c>
      <c r="Y44" s="32">
        <v>11640</v>
      </c>
    </row>
    <row r="45" spans="1:25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v>0.81468540747096441</v>
      </c>
      <c r="F45" s="74">
        <v>0.18531459252903559</v>
      </c>
      <c r="G45" s="52">
        <v>113051</v>
      </c>
      <c r="H45" s="43">
        <v>258199</v>
      </c>
      <c r="I45" s="43">
        <v>66800</v>
      </c>
      <c r="J45" s="43">
        <v>21267</v>
      </c>
      <c r="K45" s="43">
        <v>24267</v>
      </c>
      <c r="L45" s="43">
        <v>21266</v>
      </c>
      <c r="M45" s="13">
        <v>63800</v>
      </c>
      <c r="N45" s="13">
        <v>63800</v>
      </c>
      <c r="O45" s="13">
        <v>63799</v>
      </c>
      <c r="P45" s="27">
        <v>210351</v>
      </c>
      <c r="Q45" s="27">
        <v>52588</v>
      </c>
      <c r="R45" s="27">
        <v>52588</v>
      </c>
      <c r="S45" s="27">
        <v>52588</v>
      </c>
      <c r="T45" s="27">
        <v>52587</v>
      </c>
      <c r="U45" s="32">
        <v>47848</v>
      </c>
      <c r="V45" s="32">
        <v>14212</v>
      </c>
      <c r="W45" s="32">
        <v>11212</v>
      </c>
      <c r="X45" s="32">
        <v>11212</v>
      </c>
      <c r="Y45" s="32">
        <v>11212</v>
      </c>
    </row>
    <row r="46" spans="1:25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v>0.54520715889820803</v>
      </c>
      <c r="F46" s="74">
        <v>0.45479284110179197</v>
      </c>
      <c r="G46" s="52"/>
      <c r="H46" s="43">
        <v>1204</v>
      </c>
      <c r="I46" s="43">
        <v>554</v>
      </c>
      <c r="J46" s="43">
        <v>72</v>
      </c>
      <c r="K46" s="43">
        <v>409</v>
      </c>
      <c r="L46" s="43">
        <v>73</v>
      </c>
      <c r="M46" s="13">
        <v>217</v>
      </c>
      <c r="N46" s="13">
        <v>217</v>
      </c>
      <c r="O46" s="13">
        <v>216</v>
      </c>
      <c r="P46" s="27">
        <v>656</v>
      </c>
      <c r="Q46" s="27">
        <v>164</v>
      </c>
      <c r="R46" s="27">
        <v>164</v>
      </c>
      <c r="S46" s="27">
        <v>164</v>
      </c>
      <c r="T46" s="27">
        <v>164</v>
      </c>
      <c r="U46" s="32">
        <v>548</v>
      </c>
      <c r="V46" s="32">
        <v>390</v>
      </c>
      <c r="W46" s="32">
        <v>53</v>
      </c>
      <c r="X46" s="32">
        <v>53</v>
      </c>
      <c r="Y46" s="32">
        <v>52</v>
      </c>
    </row>
    <row r="47" spans="1:25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v>0.53444598436279789</v>
      </c>
      <c r="F47" s="74">
        <v>0.46555401563720211</v>
      </c>
      <c r="G47" s="52"/>
      <c r="H47" s="43">
        <v>85</v>
      </c>
      <c r="I47" s="43">
        <v>21</v>
      </c>
      <c r="J47" s="43">
        <v>7</v>
      </c>
      <c r="K47" s="43">
        <v>7</v>
      </c>
      <c r="L47" s="43">
        <v>7</v>
      </c>
      <c r="M47" s="13">
        <v>21</v>
      </c>
      <c r="N47" s="13">
        <v>21</v>
      </c>
      <c r="O47" s="13">
        <v>22</v>
      </c>
      <c r="P47" s="27">
        <v>45</v>
      </c>
      <c r="Q47" s="27">
        <v>11</v>
      </c>
      <c r="R47" s="27">
        <v>11</v>
      </c>
      <c r="S47" s="27">
        <v>11</v>
      </c>
      <c r="T47" s="27">
        <v>12</v>
      </c>
      <c r="U47" s="32">
        <v>40</v>
      </c>
      <c r="V47" s="32">
        <v>10</v>
      </c>
      <c r="W47" s="32">
        <v>10</v>
      </c>
      <c r="X47" s="32">
        <v>10</v>
      </c>
      <c r="Y47" s="32">
        <v>10</v>
      </c>
    </row>
    <row r="48" spans="1:25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v>0.43382559774964841</v>
      </c>
      <c r="F48" s="74">
        <v>0.56617440225035165</v>
      </c>
      <c r="G48" s="52">
        <v>14220</v>
      </c>
      <c r="H48" s="43">
        <v>46696</v>
      </c>
      <c r="I48" s="43">
        <v>11674</v>
      </c>
      <c r="J48" s="43">
        <v>3891</v>
      </c>
      <c r="K48" s="43">
        <v>3891</v>
      </c>
      <c r="L48" s="43">
        <v>3892</v>
      </c>
      <c r="M48" s="13">
        <v>11674</v>
      </c>
      <c r="N48" s="13">
        <v>11674</v>
      </c>
      <c r="O48" s="13">
        <v>11674</v>
      </c>
      <c r="P48" s="27">
        <v>20258</v>
      </c>
      <c r="Q48" s="27">
        <v>5065</v>
      </c>
      <c r="R48" s="27">
        <v>5065</v>
      </c>
      <c r="S48" s="27">
        <v>5065</v>
      </c>
      <c r="T48" s="27">
        <v>5063</v>
      </c>
      <c r="U48" s="32">
        <v>26438</v>
      </c>
      <c r="V48" s="32">
        <v>6609</v>
      </c>
      <c r="W48" s="32">
        <v>6609</v>
      </c>
      <c r="X48" s="32">
        <v>6609</v>
      </c>
      <c r="Y48" s="32">
        <v>6611</v>
      </c>
    </row>
    <row r="49" spans="1:25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v>0.4304814287422416</v>
      </c>
      <c r="F49" s="74">
        <v>0.5695185712577584</v>
      </c>
      <c r="G49" s="52"/>
      <c r="H49" s="43">
        <v>12673</v>
      </c>
      <c r="I49" s="43">
        <v>3168</v>
      </c>
      <c r="J49" s="43">
        <v>1056</v>
      </c>
      <c r="K49" s="43">
        <v>1056</v>
      </c>
      <c r="L49" s="43">
        <v>1056</v>
      </c>
      <c r="M49" s="13">
        <v>3168</v>
      </c>
      <c r="N49" s="13">
        <v>3168</v>
      </c>
      <c r="O49" s="13">
        <v>3169</v>
      </c>
      <c r="P49" s="27">
        <v>5455</v>
      </c>
      <c r="Q49" s="32">
        <v>1364</v>
      </c>
      <c r="R49" s="32">
        <v>1364</v>
      </c>
      <c r="S49" s="32">
        <v>1364</v>
      </c>
      <c r="T49" s="32">
        <v>1363</v>
      </c>
      <c r="U49" s="32">
        <v>7218</v>
      </c>
      <c r="V49" s="32">
        <v>1804</v>
      </c>
      <c r="W49" s="32">
        <v>1804</v>
      </c>
      <c r="X49" s="32">
        <v>1804</v>
      </c>
      <c r="Y49" s="32">
        <v>1806</v>
      </c>
    </row>
    <row r="50" spans="1:25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v>0.44104957786290772</v>
      </c>
      <c r="F50" s="74">
        <v>0.55895042213709223</v>
      </c>
      <c r="G50" s="52">
        <v>53774</v>
      </c>
      <c r="H50" s="43">
        <v>122107</v>
      </c>
      <c r="I50" s="43">
        <v>30527</v>
      </c>
      <c r="J50" s="43">
        <v>10176</v>
      </c>
      <c r="K50" s="43">
        <v>10176</v>
      </c>
      <c r="L50" s="43">
        <v>10175</v>
      </c>
      <c r="M50" s="13">
        <v>30527</v>
      </c>
      <c r="N50" s="13">
        <v>30527</v>
      </c>
      <c r="O50" s="13">
        <v>30526</v>
      </c>
      <c r="P50" s="27">
        <v>53855</v>
      </c>
      <c r="Q50" s="27">
        <v>13464</v>
      </c>
      <c r="R50" s="27">
        <v>13464</v>
      </c>
      <c r="S50" s="27">
        <v>13464</v>
      </c>
      <c r="T50" s="27">
        <v>13463</v>
      </c>
      <c r="U50" s="32">
        <v>68252</v>
      </c>
      <c r="V50" s="32">
        <v>17063</v>
      </c>
      <c r="W50" s="32">
        <v>17063</v>
      </c>
      <c r="X50" s="32">
        <v>17063</v>
      </c>
      <c r="Y50" s="32">
        <v>17063</v>
      </c>
    </row>
    <row r="51" spans="1:25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v>0.85633633633633632</v>
      </c>
      <c r="F51" s="74">
        <v>0.14366366366366368</v>
      </c>
      <c r="G51" s="52">
        <v>8325</v>
      </c>
      <c r="H51" s="43">
        <v>18697</v>
      </c>
      <c r="I51" s="43">
        <v>4674</v>
      </c>
      <c r="J51" s="43">
        <v>1558</v>
      </c>
      <c r="K51" s="43">
        <v>1558</v>
      </c>
      <c r="L51" s="43">
        <v>1558</v>
      </c>
      <c r="M51" s="13">
        <v>4674</v>
      </c>
      <c r="N51" s="13">
        <v>4674</v>
      </c>
      <c r="O51" s="13">
        <v>4675</v>
      </c>
      <c r="P51" s="27">
        <v>16011</v>
      </c>
      <c r="Q51" s="27">
        <v>4003</v>
      </c>
      <c r="R51" s="27">
        <v>4003</v>
      </c>
      <c r="S51" s="27">
        <v>4003</v>
      </c>
      <c r="T51" s="27">
        <v>4002</v>
      </c>
      <c r="U51" s="32">
        <v>2686</v>
      </c>
      <c r="V51" s="32">
        <v>671</v>
      </c>
      <c r="W51" s="32">
        <v>671</v>
      </c>
      <c r="X51" s="32">
        <v>671</v>
      </c>
      <c r="Y51" s="32">
        <v>673</v>
      </c>
    </row>
    <row r="52" spans="1:25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v>0.53672975122006972</v>
      </c>
      <c r="F52" s="74">
        <v>0.46327024877993028</v>
      </c>
      <c r="G52" s="52"/>
      <c r="H52" s="43">
        <v>918</v>
      </c>
      <c r="I52" s="43">
        <v>230</v>
      </c>
      <c r="J52" s="43">
        <v>77</v>
      </c>
      <c r="K52" s="43">
        <v>77</v>
      </c>
      <c r="L52" s="43">
        <v>76</v>
      </c>
      <c r="M52" s="13">
        <v>230</v>
      </c>
      <c r="N52" s="13">
        <v>230</v>
      </c>
      <c r="O52" s="13">
        <v>228</v>
      </c>
      <c r="P52" s="27">
        <v>493</v>
      </c>
      <c r="Q52" s="27">
        <v>123</v>
      </c>
      <c r="R52" s="27">
        <v>123</v>
      </c>
      <c r="S52" s="27">
        <v>123</v>
      </c>
      <c r="T52" s="27">
        <v>124</v>
      </c>
      <c r="U52" s="32">
        <v>425</v>
      </c>
      <c r="V52" s="32">
        <v>107</v>
      </c>
      <c r="W52" s="32">
        <v>107</v>
      </c>
      <c r="X52" s="32">
        <v>107</v>
      </c>
      <c r="Y52" s="32">
        <v>104</v>
      </c>
    </row>
    <row r="53" spans="1:25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v>0.53672975122006972</v>
      </c>
      <c r="F53" s="74">
        <v>0.46327024877993028</v>
      </c>
      <c r="G53" s="52"/>
      <c r="H53" s="43">
        <v>2791</v>
      </c>
      <c r="I53" s="43">
        <v>698</v>
      </c>
      <c r="J53" s="43">
        <v>233</v>
      </c>
      <c r="K53" s="43">
        <v>233</v>
      </c>
      <c r="L53" s="43">
        <v>232</v>
      </c>
      <c r="M53" s="13">
        <v>698</v>
      </c>
      <c r="N53" s="13">
        <v>698</v>
      </c>
      <c r="O53" s="13">
        <v>697</v>
      </c>
      <c r="P53" s="27">
        <v>1498</v>
      </c>
      <c r="Q53" s="27">
        <v>375</v>
      </c>
      <c r="R53" s="27">
        <v>375</v>
      </c>
      <c r="S53" s="27">
        <v>375</v>
      </c>
      <c r="T53" s="27">
        <v>373</v>
      </c>
      <c r="U53" s="32">
        <v>1293</v>
      </c>
      <c r="V53" s="32">
        <v>323</v>
      </c>
      <c r="W53" s="32">
        <v>323</v>
      </c>
      <c r="X53" s="32">
        <v>323</v>
      </c>
      <c r="Y53" s="32">
        <v>324</v>
      </c>
    </row>
    <row r="54" spans="1:25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150</v>
      </c>
      <c r="I54" s="43">
        <v>38</v>
      </c>
      <c r="J54" s="43">
        <v>13</v>
      </c>
      <c r="K54" s="43">
        <v>13</v>
      </c>
      <c r="L54" s="43">
        <v>12</v>
      </c>
      <c r="M54" s="13">
        <v>38</v>
      </c>
      <c r="N54" s="13">
        <v>38</v>
      </c>
      <c r="O54" s="13">
        <v>36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150</v>
      </c>
      <c r="V54" s="32">
        <v>38</v>
      </c>
      <c r="W54" s="32">
        <v>38</v>
      </c>
      <c r="X54" s="32">
        <v>38</v>
      </c>
      <c r="Y54" s="32">
        <v>36</v>
      </c>
    </row>
    <row r="55" spans="1:25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13">
        <v>0</v>
      </c>
      <c r="N55" s="13">
        <v>0</v>
      </c>
      <c r="O55" s="13">
        <v>0</v>
      </c>
      <c r="P55" s="27"/>
      <c r="Q55" s="27">
        <v>0</v>
      </c>
      <c r="R55" s="27">
        <v>0</v>
      </c>
      <c r="S55" s="27">
        <v>0</v>
      </c>
      <c r="T55" s="27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</row>
    <row r="56" spans="1:25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/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/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v>0.53672975122006972</v>
      </c>
      <c r="F58" s="74">
        <v>0.46327024877993028</v>
      </c>
      <c r="G58" s="52"/>
      <c r="H58" s="43">
        <v>956</v>
      </c>
      <c r="I58" s="43">
        <v>239</v>
      </c>
      <c r="J58" s="43">
        <v>80</v>
      </c>
      <c r="K58" s="43">
        <v>80</v>
      </c>
      <c r="L58" s="43">
        <v>79</v>
      </c>
      <c r="M58" s="13">
        <v>239</v>
      </c>
      <c r="N58" s="13">
        <v>239</v>
      </c>
      <c r="O58" s="13">
        <v>239</v>
      </c>
      <c r="P58" s="27">
        <v>513</v>
      </c>
      <c r="Q58" s="27">
        <v>128</v>
      </c>
      <c r="R58" s="27">
        <v>128</v>
      </c>
      <c r="S58" s="27">
        <v>128</v>
      </c>
      <c r="T58" s="27">
        <v>129</v>
      </c>
      <c r="U58" s="32">
        <v>443</v>
      </c>
      <c r="V58" s="32">
        <v>111</v>
      </c>
      <c r="W58" s="32">
        <v>111</v>
      </c>
      <c r="X58" s="32">
        <v>111</v>
      </c>
      <c r="Y58" s="32">
        <v>110</v>
      </c>
    </row>
    <row r="59" spans="1:25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13">
        <v>0</v>
      </c>
      <c r="N59" s="13">
        <v>0</v>
      </c>
      <c r="O59" s="13">
        <v>0</v>
      </c>
      <c r="P59" s="27"/>
      <c r="Q59" s="27">
        <v>0</v>
      </c>
      <c r="R59" s="27">
        <v>0</v>
      </c>
      <c r="S59" s="27">
        <v>0</v>
      </c>
      <c r="T59" s="27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</row>
    <row r="60" spans="1:25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/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/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v>0.53672975122006972</v>
      </c>
      <c r="F62" s="74">
        <v>0.46327024877993028</v>
      </c>
      <c r="G62" s="52"/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13">
        <v>0</v>
      </c>
      <c r="N62" s="13">
        <v>0</v>
      </c>
      <c r="O62" s="13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</row>
    <row r="63" spans="1:25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13">
        <v>0</v>
      </c>
      <c r="N63" s="13">
        <v>0</v>
      </c>
      <c r="O63" s="13">
        <v>0</v>
      </c>
      <c r="P63" s="27"/>
      <c r="Q63" s="27">
        <v>0</v>
      </c>
      <c r="R63" s="27">
        <v>0</v>
      </c>
      <c r="S63" s="27">
        <v>0</v>
      </c>
      <c r="T63" s="27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</row>
    <row r="64" spans="1:25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v>0.53672975122006972</v>
      </c>
      <c r="F65" s="74">
        <v>0.46327024877993028</v>
      </c>
      <c r="G65" s="52"/>
      <c r="H65" s="43">
        <v>80</v>
      </c>
      <c r="I65" s="43">
        <v>20</v>
      </c>
      <c r="J65" s="43">
        <v>7</v>
      </c>
      <c r="K65" s="43">
        <v>7</v>
      </c>
      <c r="L65" s="43">
        <v>6</v>
      </c>
      <c r="M65" s="13">
        <v>20</v>
      </c>
      <c r="N65" s="13">
        <v>20</v>
      </c>
      <c r="O65" s="13">
        <v>20</v>
      </c>
      <c r="P65" s="27">
        <v>43</v>
      </c>
      <c r="Q65" s="27">
        <v>11</v>
      </c>
      <c r="R65" s="27">
        <v>11</v>
      </c>
      <c r="S65" s="27">
        <v>11</v>
      </c>
      <c r="T65" s="27">
        <v>10</v>
      </c>
      <c r="U65" s="32">
        <v>37</v>
      </c>
      <c r="V65" s="32">
        <v>9</v>
      </c>
      <c r="W65" s="32">
        <v>9</v>
      </c>
      <c r="X65" s="32">
        <v>9</v>
      </c>
      <c r="Y65" s="32">
        <v>10</v>
      </c>
    </row>
    <row r="66" spans="1:25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v>0.53672975122006972</v>
      </c>
      <c r="F66" s="74">
        <v>0.46327024877993028</v>
      </c>
      <c r="G66" s="52"/>
      <c r="H66" s="43">
        <v>155</v>
      </c>
      <c r="I66" s="43">
        <v>39</v>
      </c>
      <c r="J66" s="43">
        <v>13</v>
      </c>
      <c r="K66" s="43">
        <v>13</v>
      </c>
      <c r="L66" s="43">
        <v>13</v>
      </c>
      <c r="M66" s="13">
        <v>39</v>
      </c>
      <c r="N66" s="13">
        <v>39</v>
      </c>
      <c r="O66" s="13">
        <v>38</v>
      </c>
      <c r="P66" s="27">
        <v>83</v>
      </c>
      <c r="Q66" s="27">
        <v>21</v>
      </c>
      <c r="R66" s="27">
        <v>21</v>
      </c>
      <c r="S66" s="27">
        <v>21</v>
      </c>
      <c r="T66" s="27">
        <v>20</v>
      </c>
      <c r="U66" s="32">
        <v>72</v>
      </c>
      <c r="V66" s="32">
        <v>18</v>
      </c>
      <c r="W66" s="32">
        <v>18</v>
      </c>
      <c r="X66" s="32">
        <v>18</v>
      </c>
      <c r="Y66" s="32">
        <v>18</v>
      </c>
    </row>
    <row r="67" spans="1:25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v>0.53672975122006972</v>
      </c>
      <c r="F67" s="74">
        <v>0.46327024877993028</v>
      </c>
      <c r="G67" s="52"/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13">
        <v>0</v>
      </c>
      <c r="N67" s="13">
        <v>0</v>
      </c>
      <c r="O67" s="13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</row>
    <row r="68" spans="1:25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13">
        <v>0</v>
      </c>
      <c r="N68" s="13">
        <v>0</v>
      </c>
      <c r="O68" s="13">
        <v>0</v>
      </c>
      <c r="P68" s="27"/>
      <c r="Q68" s="27">
        <v>0</v>
      </c>
      <c r="R68" s="27">
        <v>0</v>
      </c>
      <c r="S68" s="27">
        <v>0</v>
      </c>
      <c r="T68" s="27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</row>
    <row r="69" spans="1:25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73"/>
      <c r="D80" s="73"/>
      <c r="E80" s="74"/>
      <c r="F80" s="74"/>
      <c r="G80" s="52">
        <v>0</v>
      </c>
      <c r="H80" s="43">
        <v>15000</v>
      </c>
      <c r="I80" s="43">
        <v>3750</v>
      </c>
      <c r="J80" s="43">
        <v>1250</v>
      </c>
      <c r="K80" s="43">
        <v>1250</v>
      </c>
      <c r="L80" s="43">
        <v>1250</v>
      </c>
      <c r="M80" s="13">
        <v>3750</v>
      </c>
      <c r="N80" s="13">
        <v>3750</v>
      </c>
      <c r="O80" s="13">
        <v>3750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74">
        <v>8397563</v>
      </c>
      <c r="D81" s="74">
        <v>7052450</v>
      </c>
      <c r="E81" s="74">
        <v>0.54353112842040974</v>
      </c>
      <c r="F81" s="74">
        <v>0.45646887157959026</v>
      </c>
      <c r="G81" s="54">
        <v>822585</v>
      </c>
      <c r="H81" s="54">
        <v>1970091</v>
      </c>
      <c r="I81" s="54">
        <v>492527</v>
      </c>
      <c r="J81" s="54">
        <v>164175</v>
      </c>
      <c r="K81" s="54">
        <v>164175</v>
      </c>
      <c r="L81" s="54">
        <v>164177</v>
      </c>
      <c r="M81" s="8">
        <v>492527</v>
      </c>
      <c r="N81" s="8">
        <v>492527</v>
      </c>
      <c r="O81" s="8">
        <v>492510</v>
      </c>
      <c r="P81" s="8">
        <v>1127709</v>
      </c>
      <c r="Q81" s="8">
        <v>281933</v>
      </c>
      <c r="R81" s="8">
        <v>281933</v>
      </c>
      <c r="S81" s="8">
        <v>281933</v>
      </c>
      <c r="T81" s="8">
        <v>281910</v>
      </c>
      <c r="U81" s="8">
        <v>827382</v>
      </c>
      <c r="V81" s="8">
        <v>206844</v>
      </c>
      <c r="W81" s="8">
        <v>206844</v>
      </c>
      <c r="X81" s="8">
        <v>206844</v>
      </c>
      <c r="Y81" s="8">
        <v>206850</v>
      </c>
    </row>
    <row r="82" spans="1:25" x14ac:dyDescent="0.2">
      <c r="H82" s="57">
        <v>1955091</v>
      </c>
      <c r="I82" s="46">
        <v>492527</v>
      </c>
      <c r="J82" s="46">
        <v>164175</v>
      </c>
      <c r="K82" s="46">
        <v>164175</v>
      </c>
      <c r="L82" s="46">
        <v>164177</v>
      </c>
      <c r="U82" s="10"/>
    </row>
    <row r="83" spans="1:25" x14ac:dyDescent="0.2">
      <c r="C83" s="75"/>
      <c r="D83" s="75"/>
      <c r="E83" s="75"/>
      <c r="F83" s="75"/>
      <c r="H83" s="57"/>
    </row>
    <row r="87" spans="1:25" ht="10.5" customHeight="1" x14ac:dyDescent="0.2"/>
  </sheetData>
  <autoFilter ref="A6:Y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U5:U6"/>
    <mergeCell ref="V5:Y5"/>
    <mergeCell ref="P4:T4"/>
    <mergeCell ref="U4:Y4"/>
    <mergeCell ref="C5:D5"/>
    <mergeCell ref="E5:F5"/>
    <mergeCell ref="I5:I6"/>
    <mergeCell ref="M5:M6"/>
    <mergeCell ref="N5:N6"/>
    <mergeCell ref="O5:O6"/>
    <mergeCell ref="P5:P6"/>
    <mergeCell ref="Q5:T5"/>
    <mergeCell ref="I4:O4"/>
    <mergeCell ref="J5:L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0" activePane="bottomRight" state="frozen"/>
      <selection pane="topRight" activeCell="G1" sqref="G1"/>
      <selection pane="bottomLeft" activeCell="A7" sqref="A7"/>
      <selection pane="bottomRight" activeCell="H77" sqref="H76:H77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9" width="13.140625" style="45" customWidth="1"/>
    <col min="10" max="10" width="13.85546875" style="46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customWidth="1"/>
    <col min="24" max="16384" width="9.140625" style="1"/>
  </cols>
  <sheetData>
    <row r="1" spans="1:23" x14ac:dyDescent="0.2">
      <c r="W1" s="11" t="s">
        <v>266</v>
      </c>
    </row>
    <row r="3" spans="1:23" ht="15.75" x14ac:dyDescent="0.25">
      <c r="B3" s="20" t="s">
        <v>159</v>
      </c>
      <c r="C3" s="71"/>
      <c r="D3" s="71"/>
      <c r="E3" s="71"/>
      <c r="F3" s="71"/>
      <c r="G3" s="39"/>
      <c r="H3" s="39"/>
      <c r="I3" s="39"/>
      <c r="J3" s="39"/>
      <c r="K3" s="20"/>
      <c r="L3" s="20"/>
      <c r="M3" s="20"/>
    </row>
    <row r="4" spans="1:23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143</v>
      </c>
      <c r="I4" s="143" t="s">
        <v>272</v>
      </c>
      <c r="J4" s="117" t="s">
        <v>106</v>
      </c>
      <c r="K4" s="118"/>
      <c r="L4" s="118"/>
      <c r="M4" s="118"/>
      <c r="N4" s="125" t="s">
        <v>123</v>
      </c>
      <c r="O4" s="125"/>
      <c r="P4" s="125"/>
      <c r="Q4" s="125"/>
      <c r="R4" s="125"/>
      <c r="S4" s="112" t="s">
        <v>124</v>
      </c>
      <c r="T4" s="113"/>
      <c r="U4" s="113"/>
      <c r="V4" s="113"/>
      <c r="W4" s="114"/>
    </row>
    <row r="5" spans="1:23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44"/>
      <c r="J5" s="130" t="s">
        <v>66</v>
      </c>
      <c r="K5" s="132" t="s">
        <v>67</v>
      </c>
      <c r="L5" s="132" t="s">
        <v>68</v>
      </c>
      <c r="M5" s="132" t="s">
        <v>69</v>
      </c>
      <c r="N5" s="128" t="s">
        <v>143</v>
      </c>
      <c r="O5" s="117" t="s">
        <v>65</v>
      </c>
      <c r="P5" s="118"/>
      <c r="Q5" s="118"/>
      <c r="R5" s="119"/>
      <c r="S5" s="115" t="s">
        <v>143</v>
      </c>
      <c r="T5" s="117" t="s">
        <v>65</v>
      </c>
      <c r="U5" s="118"/>
      <c r="V5" s="118"/>
      <c r="W5" s="119"/>
    </row>
    <row r="6" spans="1:23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45"/>
      <c r="J6" s="131"/>
      <c r="K6" s="133"/>
      <c r="L6" s="133"/>
      <c r="M6" s="133"/>
      <c r="N6" s="129"/>
      <c r="O6" s="65" t="s">
        <v>66</v>
      </c>
      <c r="P6" s="65" t="s">
        <v>67</v>
      </c>
      <c r="Q6" s="65" t="s">
        <v>68</v>
      </c>
      <c r="R6" s="65" t="s">
        <v>69</v>
      </c>
      <c r="S6" s="116"/>
      <c r="T6" s="65" t="s">
        <v>66</v>
      </c>
      <c r="U6" s="65" t="s">
        <v>67</v>
      </c>
      <c r="V6" s="65" t="s">
        <v>68</v>
      </c>
      <c r="W6" s="65" t="s">
        <v>69</v>
      </c>
    </row>
    <row r="7" spans="1:23" x14ac:dyDescent="0.2">
      <c r="A7" s="27">
        <v>1</v>
      </c>
      <c r="B7" s="3" t="s">
        <v>2</v>
      </c>
      <c r="C7" s="73">
        <v>222</v>
      </c>
      <c r="D7" s="73">
        <v>8167</v>
      </c>
      <c r="E7" s="74">
        <v>2.6463225652640362E-2</v>
      </c>
      <c r="F7" s="74">
        <v>0.97353677434735963</v>
      </c>
      <c r="G7" s="52">
        <v>8389</v>
      </c>
      <c r="H7" s="43">
        <v>2580</v>
      </c>
      <c r="I7" s="43">
        <v>590.17420799999991</v>
      </c>
      <c r="J7" s="43">
        <v>645</v>
      </c>
      <c r="K7" s="13">
        <v>645</v>
      </c>
      <c r="L7" s="13">
        <v>645</v>
      </c>
      <c r="M7" s="13">
        <v>645</v>
      </c>
      <c r="N7" s="27">
        <v>68</v>
      </c>
      <c r="O7" s="32">
        <v>17</v>
      </c>
      <c r="P7" s="32">
        <v>17</v>
      </c>
      <c r="Q7" s="32">
        <v>17</v>
      </c>
      <c r="R7" s="32">
        <v>17</v>
      </c>
      <c r="S7" s="32">
        <v>2512</v>
      </c>
      <c r="T7" s="32">
        <v>628</v>
      </c>
      <c r="U7" s="32">
        <v>628</v>
      </c>
      <c r="V7" s="32">
        <v>628</v>
      </c>
      <c r="W7" s="32">
        <v>628</v>
      </c>
    </row>
    <row r="8" spans="1:23" x14ac:dyDescent="0.2">
      <c r="A8" s="27">
        <v>2</v>
      </c>
      <c r="B8" s="3" t="s">
        <v>3</v>
      </c>
      <c r="C8" s="73">
        <v>1082</v>
      </c>
      <c r="D8" s="73">
        <v>13789</v>
      </c>
      <c r="E8" s="74">
        <v>7.2759061260170801E-2</v>
      </c>
      <c r="F8" s="74">
        <v>0.92724093873982916</v>
      </c>
      <c r="G8" s="52">
        <v>14871</v>
      </c>
      <c r="H8" s="43">
        <v>4202</v>
      </c>
      <c r="I8" s="43">
        <v>951.66489599999977</v>
      </c>
      <c r="J8" s="43">
        <v>1051</v>
      </c>
      <c r="K8" s="13">
        <v>1051</v>
      </c>
      <c r="L8" s="13">
        <v>1051</v>
      </c>
      <c r="M8" s="13">
        <v>1049</v>
      </c>
      <c r="N8" s="27">
        <v>306</v>
      </c>
      <c r="O8" s="32">
        <v>77</v>
      </c>
      <c r="P8" s="32">
        <v>77</v>
      </c>
      <c r="Q8" s="32">
        <v>77</v>
      </c>
      <c r="R8" s="32">
        <v>75</v>
      </c>
      <c r="S8" s="32">
        <v>3896</v>
      </c>
      <c r="T8" s="32">
        <v>974</v>
      </c>
      <c r="U8" s="32">
        <v>974</v>
      </c>
      <c r="V8" s="32">
        <v>974</v>
      </c>
      <c r="W8" s="32">
        <v>974</v>
      </c>
    </row>
    <row r="9" spans="1:23" x14ac:dyDescent="0.2">
      <c r="A9" s="27">
        <v>3</v>
      </c>
      <c r="B9" s="3" t="s">
        <v>4</v>
      </c>
      <c r="C9" s="73">
        <v>17087</v>
      </c>
      <c r="D9" s="73">
        <v>474</v>
      </c>
      <c r="E9" s="74">
        <v>0.97300837082170721</v>
      </c>
      <c r="F9" s="74">
        <v>2.6991629178292786E-2</v>
      </c>
      <c r="G9" s="52">
        <v>17561</v>
      </c>
      <c r="H9" s="43">
        <v>5289</v>
      </c>
      <c r="I9" s="43">
        <v>1204.1602559999997</v>
      </c>
      <c r="J9" s="43">
        <v>1322</v>
      </c>
      <c r="K9" s="13">
        <v>1322</v>
      </c>
      <c r="L9" s="13">
        <v>1322</v>
      </c>
      <c r="M9" s="13">
        <v>1323</v>
      </c>
      <c r="N9" s="27">
        <v>5146</v>
      </c>
      <c r="O9" s="32">
        <v>1287</v>
      </c>
      <c r="P9" s="32">
        <v>1287</v>
      </c>
      <c r="Q9" s="32">
        <v>1287</v>
      </c>
      <c r="R9" s="32">
        <v>1285</v>
      </c>
      <c r="S9" s="32">
        <v>143</v>
      </c>
      <c r="T9" s="32">
        <v>35</v>
      </c>
      <c r="U9" s="32">
        <v>35</v>
      </c>
      <c r="V9" s="32">
        <v>35</v>
      </c>
      <c r="W9" s="32">
        <v>38</v>
      </c>
    </row>
    <row r="10" spans="1:23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v>0.11076579807155949</v>
      </c>
      <c r="F10" s="74">
        <v>0.88923420192844049</v>
      </c>
      <c r="G10" s="52">
        <v>12549</v>
      </c>
      <c r="H10" s="43">
        <v>3237</v>
      </c>
      <c r="I10" s="43">
        <v>727.38432</v>
      </c>
      <c r="J10" s="43">
        <v>809</v>
      </c>
      <c r="K10" s="13">
        <v>809</v>
      </c>
      <c r="L10" s="13">
        <v>809</v>
      </c>
      <c r="M10" s="13">
        <v>810</v>
      </c>
      <c r="N10" s="27">
        <v>359</v>
      </c>
      <c r="O10" s="32">
        <v>90</v>
      </c>
      <c r="P10" s="32">
        <v>90</v>
      </c>
      <c r="Q10" s="32">
        <v>90</v>
      </c>
      <c r="R10" s="32">
        <v>89</v>
      </c>
      <c r="S10" s="32">
        <v>2878</v>
      </c>
      <c r="T10" s="32">
        <v>719</v>
      </c>
      <c r="U10" s="32">
        <v>719</v>
      </c>
      <c r="V10" s="32">
        <v>719</v>
      </c>
      <c r="W10" s="32">
        <v>721</v>
      </c>
    </row>
    <row r="11" spans="1:23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v>0.16322158301924222</v>
      </c>
      <c r="F11" s="74">
        <v>0.83677841698075772</v>
      </c>
      <c r="G11" s="52">
        <v>25205</v>
      </c>
      <c r="H11" s="43">
        <v>7789</v>
      </c>
      <c r="I11" s="43">
        <v>1746.7107839999999</v>
      </c>
      <c r="J11" s="43">
        <v>1947</v>
      </c>
      <c r="K11" s="13">
        <v>1947</v>
      </c>
      <c r="L11" s="13">
        <v>1947</v>
      </c>
      <c r="M11" s="13">
        <v>1948</v>
      </c>
      <c r="N11" s="27">
        <v>1271</v>
      </c>
      <c r="O11" s="32">
        <v>318</v>
      </c>
      <c r="P11" s="32">
        <v>318</v>
      </c>
      <c r="Q11" s="32">
        <v>318</v>
      </c>
      <c r="R11" s="32">
        <v>317</v>
      </c>
      <c r="S11" s="32">
        <v>6518</v>
      </c>
      <c r="T11" s="32">
        <v>1629</v>
      </c>
      <c r="U11" s="32">
        <v>1629</v>
      </c>
      <c r="V11" s="32">
        <v>1629</v>
      </c>
      <c r="W11" s="32">
        <v>1631</v>
      </c>
    </row>
    <row r="12" spans="1:23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v>2.3367863165502288E-2</v>
      </c>
      <c r="F12" s="74">
        <v>0.97663213683449768</v>
      </c>
      <c r="G12" s="52">
        <v>8302</v>
      </c>
      <c r="H12" s="43">
        <v>2530</v>
      </c>
      <c r="I12" s="43">
        <v>574.26969599999995</v>
      </c>
      <c r="J12" s="43">
        <v>633</v>
      </c>
      <c r="K12" s="13">
        <v>633</v>
      </c>
      <c r="L12" s="13">
        <v>633</v>
      </c>
      <c r="M12" s="13">
        <v>631</v>
      </c>
      <c r="N12" s="27">
        <v>59</v>
      </c>
      <c r="O12" s="32">
        <v>15</v>
      </c>
      <c r="P12" s="32">
        <v>15</v>
      </c>
      <c r="Q12" s="32">
        <v>15</v>
      </c>
      <c r="R12" s="32">
        <v>14</v>
      </c>
      <c r="S12" s="32">
        <v>2471</v>
      </c>
      <c r="T12" s="32">
        <v>618</v>
      </c>
      <c r="U12" s="32">
        <v>618</v>
      </c>
      <c r="V12" s="32">
        <v>618</v>
      </c>
      <c r="W12" s="32">
        <v>617</v>
      </c>
    </row>
    <row r="13" spans="1:23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v>0.37550572843800811</v>
      </c>
      <c r="F13" s="74">
        <v>0.62449427156199189</v>
      </c>
      <c r="G13" s="52">
        <v>26447</v>
      </c>
      <c r="H13" s="43">
        <v>6845</v>
      </c>
      <c r="I13" s="43">
        <v>1553.1609599999997</v>
      </c>
      <c r="J13" s="43">
        <v>1711</v>
      </c>
      <c r="K13" s="13">
        <v>1711</v>
      </c>
      <c r="L13" s="13">
        <v>1711</v>
      </c>
      <c r="M13" s="13">
        <v>1712</v>
      </c>
      <c r="N13" s="27">
        <v>2570</v>
      </c>
      <c r="O13" s="32">
        <v>643</v>
      </c>
      <c r="P13" s="32">
        <v>643</v>
      </c>
      <c r="Q13" s="32">
        <v>643</v>
      </c>
      <c r="R13" s="32">
        <v>641</v>
      </c>
      <c r="S13" s="32">
        <v>4275</v>
      </c>
      <c r="T13" s="32">
        <v>1068</v>
      </c>
      <c r="U13" s="32">
        <v>1068</v>
      </c>
      <c r="V13" s="32">
        <v>1068</v>
      </c>
      <c r="W13" s="32">
        <v>1071</v>
      </c>
    </row>
    <row r="14" spans="1:23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v>5.0426418088060296E-2</v>
      </c>
      <c r="F14" s="74">
        <v>0.94957358191193975</v>
      </c>
      <c r="G14" s="52">
        <v>20168</v>
      </c>
      <c r="H14" s="43">
        <v>5687</v>
      </c>
      <c r="I14" s="43">
        <v>1302.103296</v>
      </c>
      <c r="J14" s="43">
        <v>1422</v>
      </c>
      <c r="K14" s="13">
        <v>1422</v>
      </c>
      <c r="L14" s="13">
        <v>1422</v>
      </c>
      <c r="M14" s="13">
        <v>1421</v>
      </c>
      <c r="N14" s="27">
        <v>287</v>
      </c>
      <c r="O14" s="32">
        <v>72</v>
      </c>
      <c r="P14" s="32">
        <v>72</v>
      </c>
      <c r="Q14" s="32">
        <v>72</v>
      </c>
      <c r="R14" s="32">
        <v>71</v>
      </c>
      <c r="S14" s="32">
        <v>5400</v>
      </c>
      <c r="T14" s="32">
        <v>1350</v>
      </c>
      <c r="U14" s="32">
        <v>1350</v>
      </c>
      <c r="V14" s="32">
        <v>1350</v>
      </c>
      <c r="W14" s="32">
        <v>1350</v>
      </c>
    </row>
    <row r="15" spans="1:23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v>0.89731567720543204</v>
      </c>
      <c r="F15" s="74">
        <v>0.10268432279456796</v>
      </c>
      <c r="G15" s="52">
        <v>47349</v>
      </c>
      <c r="H15" s="43">
        <v>10504</v>
      </c>
      <c r="I15" s="43">
        <v>2310.9839999999999</v>
      </c>
      <c r="J15" s="43">
        <v>2626</v>
      </c>
      <c r="K15" s="13">
        <v>2626</v>
      </c>
      <c r="L15" s="13">
        <v>2626</v>
      </c>
      <c r="M15" s="13">
        <v>2626</v>
      </c>
      <c r="N15" s="27">
        <v>9425</v>
      </c>
      <c r="O15" s="32">
        <v>2356</v>
      </c>
      <c r="P15" s="32">
        <v>2356</v>
      </c>
      <c r="Q15" s="32">
        <v>2356</v>
      </c>
      <c r="R15" s="32">
        <v>2357</v>
      </c>
      <c r="S15" s="32">
        <v>1079</v>
      </c>
      <c r="T15" s="32">
        <v>270</v>
      </c>
      <c r="U15" s="32">
        <v>270</v>
      </c>
      <c r="V15" s="32">
        <v>270</v>
      </c>
      <c r="W15" s="32">
        <v>269</v>
      </c>
    </row>
    <row r="16" spans="1:23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v>8.6658591451808265E-2</v>
      </c>
      <c r="F16" s="74">
        <v>0.91334140854819168</v>
      </c>
      <c r="G16" s="52">
        <v>28895</v>
      </c>
      <c r="H16" s="43">
        <v>7893</v>
      </c>
      <c r="I16" s="43">
        <v>1726.3134719999998</v>
      </c>
      <c r="J16" s="43">
        <v>1973</v>
      </c>
      <c r="K16" s="13">
        <v>1973</v>
      </c>
      <c r="L16" s="13">
        <v>1973</v>
      </c>
      <c r="M16" s="13">
        <v>1974</v>
      </c>
      <c r="N16" s="27">
        <v>684</v>
      </c>
      <c r="O16" s="32">
        <v>171</v>
      </c>
      <c r="P16" s="32">
        <v>171</v>
      </c>
      <c r="Q16" s="32">
        <v>171</v>
      </c>
      <c r="R16" s="32">
        <v>171</v>
      </c>
      <c r="S16" s="32">
        <v>7209</v>
      </c>
      <c r="T16" s="32">
        <v>1802</v>
      </c>
      <c r="U16" s="32">
        <v>1802</v>
      </c>
      <c r="V16" s="32">
        <v>1802</v>
      </c>
      <c r="W16" s="32">
        <v>1803</v>
      </c>
    </row>
    <row r="17" spans="1:23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v>0.95541082164328661</v>
      </c>
      <c r="F17" s="74">
        <v>4.4589178356713388E-2</v>
      </c>
      <c r="G17" s="52">
        <v>13972</v>
      </c>
      <c r="H17" s="43">
        <v>4834</v>
      </c>
      <c r="I17" s="43">
        <v>1084.831488</v>
      </c>
      <c r="J17" s="43">
        <v>1209</v>
      </c>
      <c r="K17" s="13">
        <v>1209</v>
      </c>
      <c r="L17" s="13">
        <v>1209</v>
      </c>
      <c r="M17" s="13">
        <v>1207</v>
      </c>
      <c r="N17" s="27">
        <v>4618</v>
      </c>
      <c r="O17" s="32">
        <v>1155</v>
      </c>
      <c r="P17" s="32">
        <v>1155</v>
      </c>
      <c r="Q17" s="32">
        <v>1155</v>
      </c>
      <c r="R17" s="32">
        <v>1153</v>
      </c>
      <c r="S17" s="32">
        <v>216</v>
      </c>
      <c r="T17" s="32">
        <v>54</v>
      </c>
      <c r="U17" s="32">
        <v>54</v>
      </c>
      <c r="V17" s="32">
        <v>54</v>
      </c>
      <c r="W17" s="32">
        <v>54</v>
      </c>
    </row>
    <row r="18" spans="1:23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v>0.34022677490014175</v>
      </c>
      <c r="F18" s="74">
        <v>0.65977322509985825</v>
      </c>
      <c r="G18" s="52">
        <v>15522</v>
      </c>
      <c r="H18" s="43">
        <v>4126</v>
      </c>
      <c r="I18" s="43">
        <v>936.38937599999986</v>
      </c>
      <c r="J18" s="43">
        <v>1032</v>
      </c>
      <c r="K18" s="13">
        <v>1032</v>
      </c>
      <c r="L18" s="13">
        <v>1032</v>
      </c>
      <c r="M18" s="13">
        <v>1030</v>
      </c>
      <c r="N18" s="27">
        <v>1404</v>
      </c>
      <c r="O18" s="32">
        <v>351</v>
      </c>
      <c r="P18" s="32">
        <v>351</v>
      </c>
      <c r="Q18" s="32">
        <v>351</v>
      </c>
      <c r="R18" s="32">
        <v>351</v>
      </c>
      <c r="S18" s="32">
        <v>2722</v>
      </c>
      <c r="T18" s="32">
        <v>681</v>
      </c>
      <c r="U18" s="32">
        <v>681</v>
      </c>
      <c r="V18" s="32">
        <v>681</v>
      </c>
      <c r="W18" s="32">
        <v>679</v>
      </c>
    </row>
    <row r="19" spans="1:23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v>5.0309088517690385E-2</v>
      </c>
      <c r="F19" s="74">
        <v>0.94969091148230966</v>
      </c>
      <c r="G19" s="52">
        <v>15206</v>
      </c>
      <c r="H19" s="43">
        <v>4521</v>
      </c>
      <c r="I19" s="43">
        <v>1026.1555199999998</v>
      </c>
      <c r="J19" s="43">
        <v>1130</v>
      </c>
      <c r="K19" s="13">
        <v>1130</v>
      </c>
      <c r="L19" s="13">
        <v>1130</v>
      </c>
      <c r="M19" s="13">
        <v>1131</v>
      </c>
      <c r="N19" s="27">
        <v>227</v>
      </c>
      <c r="O19" s="32">
        <v>57</v>
      </c>
      <c r="P19" s="32">
        <v>57</v>
      </c>
      <c r="Q19" s="32">
        <v>57</v>
      </c>
      <c r="R19" s="32">
        <v>56</v>
      </c>
      <c r="S19" s="32">
        <v>4294</v>
      </c>
      <c r="T19" s="32">
        <v>1073</v>
      </c>
      <c r="U19" s="32">
        <v>1073</v>
      </c>
      <c r="V19" s="32">
        <v>1073</v>
      </c>
      <c r="W19" s="32">
        <v>1075</v>
      </c>
    </row>
    <row r="20" spans="1:23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v>1.3404333455747338E-2</v>
      </c>
      <c r="F20" s="74">
        <v>0.98659566654425268</v>
      </c>
      <c r="G20" s="52">
        <v>10892</v>
      </c>
      <c r="H20" s="43">
        <v>3274</v>
      </c>
      <c r="I20" s="43">
        <v>745.4453759999999</v>
      </c>
      <c r="J20" s="43">
        <v>819</v>
      </c>
      <c r="K20" s="13">
        <v>819</v>
      </c>
      <c r="L20" s="13">
        <v>819</v>
      </c>
      <c r="M20" s="13">
        <v>817</v>
      </c>
      <c r="N20" s="27">
        <v>44</v>
      </c>
      <c r="O20" s="32">
        <v>11</v>
      </c>
      <c r="P20" s="32">
        <v>11</v>
      </c>
      <c r="Q20" s="32">
        <v>11</v>
      </c>
      <c r="R20" s="32">
        <v>11</v>
      </c>
      <c r="S20" s="32">
        <v>3230</v>
      </c>
      <c r="T20" s="32">
        <v>808</v>
      </c>
      <c r="U20" s="32">
        <v>808</v>
      </c>
      <c r="V20" s="32">
        <v>808</v>
      </c>
      <c r="W20" s="32">
        <v>806</v>
      </c>
    </row>
    <row r="21" spans="1:23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v>0.92104813443463396</v>
      </c>
      <c r="F21" s="74">
        <v>7.8951865565366042E-2</v>
      </c>
      <c r="G21" s="52">
        <v>17555</v>
      </c>
      <c r="H21" s="43">
        <v>5133</v>
      </c>
      <c r="I21" s="43">
        <v>1174.7773439999999</v>
      </c>
      <c r="J21" s="43">
        <v>1283</v>
      </c>
      <c r="K21" s="13">
        <v>1283</v>
      </c>
      <c r="L21" s="13">
        <v>1283</v>
      </c>
      <c r="M21" s="13">
        <v>1284</v>
      </c>
      <c r="N21" s="27">
        <v>4728</v>
      </c>
      <c r="O21" s="32">
        <v>1182</v>
      </c>
      <c r="P21" s="32">
        <v>1182</v>
      </c>
      <c r="Q21" s="32">
        <v>1182</v>
      </c>
      <c r="R21" s="32">
        <v>1182</v>
      </c>
      <c r="S21" s="32">
        <v>405</v>
      </c>
      <c r="T21" s="32">
        <v>101</v>
      </c>
      <c r="U21" s="32">
        <v>101</v>
      </c>
      <c r="V21" s="32">
        <v>101</v>
      </c>
      <c r="W21" s="32">
        <v>102</v>
      </c>
    </row>
    <row r="22" spans="1:23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v>7.9047257544126018E-2</v>
      </c>
      <c r="F22" s="74">
        <v>0.920952742455874</v>
      </c>
      <c r="G22" s="52">
        <v>10538</v>
      </c>
      <c r="H22" s="43">
        <v>3032</v>
      </c>
      <c r="I22" s="43">
        <v>684.07372799999996</v>
      </c>
      <c r="J22" s="43">
        <v>758</v>
      </c>
      <c r="K22" s="13">
        <v>758</v>
      </c>
      <c r="L22" s="13">
        <v>758</v>
      </c>
      <c r="M22" s="13">
        <v>758</v>
      </c>
      <c r="N22" s="27">
        <v>240</v>
      </c>
      <c r="O22" s="32">
        <v>60</v>
      </c>
      <c r="P22" s="32">
        <v>60</v>
      </c>
      <c r="Q22" s="32">
        <v>60</v>
      </c>
      <c r="R22" s="32">
        <v>60</v>
      </c>
      <c r="S22" s="32">
        <v>2792</v>
      </c>
      <c r="T22" s="32">
        <v>698</v>
      </c>
      <c r="U22" s="32">
        <v>698</v>
      </c>
      <c r="V22" s="32">
        <v>698</v>
      </c>
      <c r="W22" s="32">
        <v>698</v>
      </c>
    </row>
    <row r="23" spans="1:23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v>9.6693699313786657E-3</v>
      </c>
      <c r="F23" s="74">
        <v>0.99033063006862132</v>
      </c>
      <c r="G23" s="52">
        <v>9618</v>
      </c>
      <c r="H23" s="43">
        <v>3063</v>
      </c>
      <c r="I23" s="43">
        <v>697.73184000000003</v>
      </c>
      <c r="J23" s="43">
        <v>766</v>
      </c>
      <c r="K23" s="13">
        <v>766</v>
      </c>
      <c r="L23" s="13">
        <v>766</v>
      </c>
      <c r="M23" s="13">
        <v>765</v>
      </c>
      <c r="N23" s="27">
        <v>30</v>
      </c>
      <c r="O23" s="32">
        <v>8</v>
      </c>
      <c r="P23" s="32">
        <v>8</v>
      </c>
      <c r="Q23" s="32">
        <v>8</v>
      </c>
      <c r="R23" s="32">
        <v>6</v>
      </c>
      <c r="S23" s="32">
        <v>3033</v>
      </c>
      <c r="T23" s="32">
        <v>758</v>
      </c>
      <c r="U23" s="32">
        <v>758</v>
      </c>
      <c r="V23" s="32">
        <v>758</v>
      </c>
      <c r="W23" s="32">
        <v>759</v>
      </c>
    </row>
    <row r="24" spans="1:23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v>8.2579740623904663E-2</v>
      </c>
      <c r="F24" s="74">
        <v>0.91742025937609539</v>
      </c>
      <c r="G24" s="52">
        <v>14265</v>
      </c>
      <c r="H24" s="43">
        <v>3856</v>
      </c>
      <c r="I24" s="43">
        <v>877.56926399999998</v>
      </c>
      <c r="J24" s="43">
        <v>964</v>
      </c>
      <c r="K24" s="13">
        <v>964</v>
      </c>
      <c r="L24" s="13">
        <v>964</v>
      </c>
      <c r="M24" s="13">
        <v>964</v>
      </c>
      <c r="N24" s="27">
        <v>318</v>
      </c>
      <c r="O24" s="32">
        <v>80</v>
      </c>
      <c r="P24" s="32">
        <v>80</v>
      </c>
      <c r="Q24" s="32">
        <v>80</v>
      </c>
      <c r="R24" s="32">
        <v>78</v>
      </c>
      <c r="S24" s="32">
        <v>3538</v>
      </c>
      <c r="T24" s="32">
        <v>884</v>
      </c>
      <c r="U24" s="32">
        <v>884</v>
      </c>
      <c r="V24" s="32">
        <v>884</v>
      </c>
      <c r="W24" s="32">
        <v>886</v>
      </c>
    </row>
    <row r="25" spans="1:23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v>9.4284138945046864E-2</v>
      </c>
      <c r="F25" s="74">
        <v>0.90571586105495316</v>
      </c>
      <c r="G25" s="52">
        <v>5441</v>
      </c>
      <c r="H25" s="43">
        <v>1522</v>
      </c>
      <c r="I25" s="43">
        <v>349.44998399999997</v>
      </c>
      <c r="J25" s="43">
        <v>381</v>
      </c>
      <c r="K25" s="13">
        <v>381</v>
      </c>
      <c r="L25" s="13">
        <v>381</v>
      </c>
      <c r="M25" s="13">
        <v>379</v>
      </c>
      <c r="N25" s="27">
        <v>144</v>
      </c>
      <c r="O25" s="32">
        <v>36</v>
      </c>
      <c r="P25" s="32">
        <v>36</v>
      </c>
      <c r="Q25" s="32">
        <v>36</v>
      </c>
      <c r="R25" s="32">
        <v>36</v>
      </c>
      <c r="S25" s="32">
        <v>1378</v>
      </c>
      <c r="T25" s="32">
        <v>345</v>
      </c>
      <c r="U25" s="32">
        <v>345</v>
      </c>
      <c r="V25" s="32">
        <v>345</v>
      </c>
      <c r="W25" s="32">
        <v>343</v>
      </c>
    </row>
    <row r="26" spans="1:23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v>0.40482439695038119</v>
      </c>
      <c r="F26" s="74">
        <v>0.59517560304961881</v>
      </c>
      <c r="G26" s="52">
        <v>24003</v>
      </c>
      <c r="H26" s="43">
        <v>4855</v>
      </c>
      <c r="I26" s="43">
        <v>1094.7156479999999</v>
      </c>
      <c r="J26" s="43">
        <v>1214</v>
      </c>
      <c r="K26" s="13">
        <v>1214</v>
      </c>
      <c r="L26" s="13">
        <v>1214</v>
      </c>
      <c r="M26" s="13">
        <v>1213</v>
      </c>
      <c r="N26" s="27">
        <v>1965</v>
      </c>
      <c r="O26" s="32">
        <v>491</v>
      </c>
      <c r="P26" s="32">
        <v>491</v>
      </c>
      <c r="Q26" s="32">
        <v>491</v>
      </c>
      <c r="R26" s="32">
        <v>492</v>
      </c>
      <c r="S26" s="32">
        <v>2890</v>
      </c>
      <c r="T26" s="32">
        <v>723</v>
      </c>
      <c r="U26" s="32">
        <v>723</v>
      </c>
      <c r="V26" s="32">
        <v>723</v>
      </c>
      <c r="W26" s="32">
        <v>721</v>
      </c>
    </row>
    <row r="27" spans="1:23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v>8.6515873548560301E-2</v>
      </c>
      <c r="F27" s="74">
        <v>0.91348412645143973</v>
      </c>
      <c r="G27" s="52">
        <v>14899</v>
      </c>
      <c r="H27" s="43">
        <v>3954</v>
      </c>
      <c r="I27" s="43">
        <v>902.42380800000001</v>
      </c>
      <c r="J27" s="43">
        <v>989</v>
      </c>
      <c r="K27" s="13">
        <v>989</v>
      </c>
      <c r="L27" s="13">
        <v>989</v>
      </c>
      <c r="M27" s="13">
        <v>987</v>
      </c>
      <c r="N27" s="27">
        <v>342</v>
      </c>
      <c r="O27" s="32">
        <v>86</v>
      </c>
      <c r="P27" s="32">
        <v>86</v>
      </c>
      <c r="Q27" s="32">
        <v>86</v>
      </c>
      <c r="R27" s="32">
        <v>84</v>
      </c>
      <c r="S27" s="32">
        <v>3612</v>
      </c>
      <c r="T27" s="32">
        <v>903</v>
      </c>
      <c r="U27" s="32">
        <v>903</v>
      </c>
      <c r="V27" s="32">
        <v>903</v>
      </c>
      <c r="W27" s="32">
        <v>903</v>
      </c>
    </row>
    <row r="28" spans="1:23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v>0.17885793321477969</v>
      </c>
      <c r="F28" s="74">
        <v>0.82114206678522028</v>
      </c>
      <c r="G28" s="52">
        <v>25305</v>
      </c>
      <c r="H28" s="43">
        <v>7863</v>
      </c>
      <c r="I28" s="43">
        <v>1784.09088</v>
      </c>
      <c r="J28" s="43">
        <v>1966</v>
      </c>
      <c r="K28" s="13">
        <v>1966</v>
      </c>
      <c r="L28" s="13">
        <v>1966</v>
      </c>
      <c r="M28" s="13">
        <v>1965</v>
      </c>
      <c r="N28" s="27">
        <v>1406</v>
      </c>
      <c r="O28" s="32">
        <v>352</v>
      </c>
      <c r="P28" s="32">
        <v>352</v>
      </c>
      <c r="Q28" s="32">
        <v>352</v>
      </c>
      <c r="R28" s="32">
        <v>350</v>
      </c>
      <c r="S28" s="32">
        <v>6457</v>
      </c>
      <c r="T28" s="32">
        <v>1614</v>
      </c>
      <c r="U28" s="32">
        <v>1614</v>
      </c>
      <c r="V28" s="32">
        <v>1614</v>
      </c>
      <c r="W28" s="32">
        <v>1615</v>
      </c>
    </row>
    <row r="29" spans="1:23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v>6.9825982269891645E-2</v>
      </c>
      <c r="F29" s="74">
        <v>0.93017401773010833</v>
      </c>
      <c r="G29" s="52">
        <v>18274</v>
      </c>
      <c r="H29" s="43">
        <v>5126</v>
      </c>
      <c r="I29" s="43">
        <v>1168.1279999999999</v>
      </c>
      <c r="J29" s="43">
        <v>1282</v>
      </c>
      <c r="K29" s="13">
        <v>1282</v>
      </c>
      <c r="L29" s="13">
        <v>1282</v>
      </c>
      <c r="M29" s="13">
        <v>1280</v>
      </c>
      <c r="N29" s="27">
        <v>358</v>
      </c>
      <c r="O29" s="32">
        <v>90</v>
      </c>
      <c r="P29" s="32">
        <v>90</v>
      </c>
      <c r="Q29" s="32">
        <v>90</v>
      </c>
      <c r="R29" s="32">
        <v>88</v>
      </c>
      <c r="S29" s="32">
        <v>4768</v>
      </c>
      <c r="T29" s="32">
        <v>1192</v>
      </c>
      <c r="U29" s="32">
        <v>1192</v>
      </c>
      <c r="V29" s="32">
        <v>1192</v>
      </c>
      <c r="W29" s="32">
        <v>1192</v>
      </c>
    </row>
    <row r="30" spans="1:23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v>0.12896792421472494</v>
      </c>
      <c r="F30" s="74">
        <v>0.87103207578527508</v>
      </c>
      <c r="G30" s="52">
        <v>18051</v>
      </c>
      <c r="H30" s="43">
        <v>4646</v>
      </c>
      <c r="I30" s="43">
        <v>1047.0919679999997</v>
      </c>
      <c r="J30" s="43">
        <v>1162</v>
      </c>
      <c r="K30" s="13">
        <v>1162</v>
      </c>
      <c r="L30" s="13">
        <v>1162</v>
      </c>
      <c r="M30" s="13">
        <v>1160</v>
      </c>
      <c r="N30" s="27">
        <v>599</v>
      </c>
      <c r="O30" s="32">
        <v>150</v>
      </c>
      <c r="P30" s="32">
        <v>150</v>
      </c>
      <c r="Q30" s="32">
        <v>150</v>
      </c>
      <c r="R30" s="32">
        <v>149</v>
      </c>
      <c r="S30" s="32">
        <v>4047</v>
      </c>
      <c r="T30" s="32">
        <v>1012</v>
      </c>
      <c r="U30" s="32">
        <v>1012</v>
      </c>
      <c r="V30" s="32">
        <v>1012</v>
      </c>
      <c r="W30" s="32">
        <v>1011</v>
      </c>
    </row>
    <row r="31" spans="1:23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v>0.53672975122006972</v>
      </c>
      <c r="F31" s="74">
        <v>0.46327024877993028</v>
      </c>
      <c r="G31" s="52"/>
      <c r="H31" s="43">
        <v>0</v>
      </c>
      <c r="I31" s="43"/>
      <c r="J31" s="43">
        <v>0</v>
      </c>
      <c r="K31" s="13">
        <v>0</v>
      </c>
      <c r="L31" s="13">
        <v>0</v>
      </c>
      <c r="M31" s="13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</row>
    <row r="32" spans="1:23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v>0.54520715889820803</v>
      </c>
      <c r="F32" s="74">
        <v>0.45479284110179197</v>
      </c>
      <c r="G32" s="52"/>
      <c r="H32" s="43">
        <v>0</v>
      </c>
      <c r="I32" s="43"/>
      <c r="J32" s="43">
        <v>0</v>
      </c>
      <c r="K32" s="13">
        <v>0</v>
      </c>
      <c r="L32" s="13">
        <v>0</v>
      </c>
      <c r="M32" s="13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</row>
    <row r="33" spans="1:23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v>0.53672975122006972</v>
      </c>
      <c r="F33" s="74">
        <v>0.46327024877993028</v>
      </c>
      <c r="G33" s="52"/>
      <c r="H33" s="43">
        <v>0</v>
      </c>
      <c r="I33" s="43"/>
      <c r="J33" s="43">
        <v>0</v>
      </c>
      <c r="K33" s="13">
        <v>0</v>
      </c>
      <c r="L33" s="13">
        <v>0</v>
      </c>
      <c r="M33" s="13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</row>
    <row r="34" spans="1:23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v>0.53672975122006972</v>
      </c>
      <c r="F34" s="74">
        <v>0.46327024877993028</v>
      </c>
      <c r="G34" s="52"/>
      <c r="H34" s="43">
        <v>0</v>
      </c>
      <c r="I34" s="43"/>
      <c r="J34" s="43">
        <v>0</v>
      </c>
      <c r="K34" s="13">
        <v>0</v>
      </c>
      <c r="L34" s="13">
        <v>0</v>
      </c>
      <c r="M34" s="13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</row>
    <row r="35" spans="1:23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v>0.53672975122006972</v>
      </c>
      <c r="F35" s="74">
        <v>0.46327024877993028</v>
      </c>
      <c r="G35" s="52"/>
      <c r="H35" s="43">
        <v>0</v>
      </c>
      <c r="I35" s="43"/>
      <c r="J35" s="43">
        <v>0</v>
      </c>
      <c r="K35" s="13">
        <v>0</v>
      </c>
      <c r="L35" s="13">
        <v>0</v>
      </c>
      <c r="M35" s="13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</row>
    <row r="36" spans="1:23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v>0.53672975122006972</v>
      </c>
      <c r="F36" s="74">
        <v>0.46327024877993028</v>
      </c>
      <c r="G36" s="52"/>
      <c r="H36" s="43">
        <v>0</v>
      </c>
      <c r="I36" s="43"/>
      <c r="J36" s="43">
        <v>0</v>
      </c>
      <c r="K36" s="13">
        <v>0</v>
      </c>
      <c r="L36" s="13">
        <v>0</v>
      </c>
      <c r="M36" s="13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</row>
    <row r="37" spans="1:23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v>0.53672975122006972</v>
      </c>
      <c r="F37" s="74">
        <v>0.46327024877993028</v>
      </c>
      <c r="G37" s="52"/>
      <c r="H37" s="43">
        <v>0</v>
      </c>
      <c r="I37" s="43"/>
      <c r="J37" s="43">
        <v>0</v>
      </c>
      <c r="K37" s="13">
        <v>0</v>
      </c>
      <c r="L37" s="13">
        <v>0</v>
      </c>
      <c r="M37" s="13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</row>
    <row r="38" spans="1:23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v>0.53672975122006972</v>
      </c>
      <c r="F38" s="74">
        <v>0.46327024877993028</v>
      </c>
      <c r="G38" s="52"/>
      <c r="H38" s="43">
        <v>0</v>
      </c>
      <c r="I38" s="43"/>
      <c r="J38" s="43">
        <v>0</v>
      </c>
      <c r="K38" s="13">
        <v>0</v>
      </c>
      <c r="L38" s="13">
        <v>0</v>
      </c>
      <c r="M38" s="13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</row>
    <row r="39" spans="1:23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v>0.53672975122006972</v>
      </c>
      <c r="F39" s="74">
        <v>0.46327024877993028</v>
      </c>
      <c r="G39" s="52"/>
      <c r="H39" s="43">
        <v>0</v>
      </c>
      <c r="I39" s="43"/>
      <c r="J39" s="43">
        <v>0</v>
      </c>
      <c r="K39" s="13">
        <v>0</v>
      </c>
      <c r="L39" s="13">
        <v>0</v>
      </c>
      <c r="M39" s="13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</row>
    <row r="40" spans="1:23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v>0.53672975122006972</v>
      </c>
      <c r="F40" s="74">
        <v>0.46327024877993028</v>
      </c>
      <c r="G40" s="52"/>
      <c r="H40" s="43">
        <v>0</v>
      </c>
      <c r="I40" s="43"/>
      <c r="J40" s="43">
        <v>0</v>
      </c>
      <c r="K40" s="13">
        <v>0</v>
      </c>
      <c r="L40" s="13">
        <v>0</v>
      </c>
      <c r="M40" s="13">
        <v>0</v>
      </c>
      <c r="N40" s="27"/>
      <c r="O40" s="27">
        <v>0</v>
      </c>
      <c r="P40" s="27">
        <v>0</v>
      </c>
      <c r="Q40" s="27">
        <v>0</v>
      </c>
      <c r="R40" s="27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</row>
    <row r="41" spans="1:23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v>0.83621345477214371</v>
      </c>
      <c r="F41" s="74">
        <v>0.16378654522785629</v>
      </c>
      <c r="G41" s="52"/>
      <c r="H41" s="43">
        <v>0</v>
      </c>
      <c r="I41" s="43"/>
      <c r="J41" s="43">
        <v>0</v>
      </c>
      <c r="K41" s="13">
        <v>0</v>
      </c>
      <c r="L41" s="13">
        <v>0</v>
      </c>
      <c r="M41" s="13">
        <v>0</v>
      </c>
      <c r="N41" s="27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</row>
    <row r="42" spans="1:23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v>0.74116272275781481</v>
      </c>
      <c r="F42" s="74">
        <v>0.25883727724218519</v>
      </c>
      <c r="G42" s="52">
        <v>27384</v>
      </c>
      <c r="H42" s="43">
        <v>0</v>
      </c>
      <c r="I42" s="43"/>
      <c r="J42" s="43">
        <v>0</v>
      </c>
      <c r="K42" s="13">
        <v>0</v>
      </c>
      <c r="L42" s="13">
        <v>0</v>
      </c>
      <c r="M42" s="13">
        <v>0</v>
      </c>
      <c r="N42" s="27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</row>
    <row r="43" spans="1:23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v>0.85350083657091003</v>
      </c>
      <c r="F43" s="74">
        <v>0.14649916342908997</v>
      </c>
      <c r="G43" s="52">
        <v>70526</v>
      </c>
      <c r="H43" s="43">
        <v>1109</v>
      </c>
      <c r="I43" s="43"/>
      <c r="J43" s="43">
        <v>277</v>
      </c>
      <c r="K43" s="13">
        <v>277</v>
      </c>
      <c r="L43" s="13">
        <v>277</v>
      </c>
      <c r="M43" s="13">
        <v>278</v>
      </c>
      <c r="N43" s="27">
        <v>947</v>
      </c>
      <c r="O43" s="27">
        <v>237</v>
      </c>
      <c r="P43" s="27">
        <v>237</v>
      </c>
      <c r="Q43" s="27">
        <v>237</v>
      </c>
      <c r="R43" s="27">
        <v>236</v>
      </c>
      <c r="S43" s="32">
        <v>162</v>
      </c>
      <c r="T43" s="32">
        <v>40</v>
      </c>
      <c r="U43" s="32">
        <v>40</v>
      </c>
      <c r="V43" s="32">
        <v>40</v>
      </c>
      <c r="W43" s="32">
        <v>42</v>
      </c>
    </row>
    <row r="44" spans="1:23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v>0.84297417297229693</v>
      </c>
      <c r="F44" s="74">
        <v>0.15702582702770307</v>
      </c>
      <c r="G44" s="52">
        <v>112028</v>
      </c>
      <c r="H44" s="43">
        <v>36148</v>
      </c>
      <c r="I44" s="43">
        <v>8463.257599999999</v>
      </c>
      <c r="J44" s="43">
        <v>9037</v>
      </c>
      <c r="K44" s="13">
        <v>9037</v>
      </c>
      <c r="L44" s="13">
        <v>9037</v>
      </c>
      <c r="M44" s="13">
        <v>9037</v>
      </c>
      <c r="N44" s="27">
        <v>30472</v>
      </c>
      <c r="O44" s="27">
        <v>7618</v>
      </c>
      <c r="P44" s="27">
        <v>7618</v>
      </c>
      <c r="Q44" s="27">
        <v>7618</v>
      </c>
      <c r="R44" s="27">
        <v>7618</v>
      </c>
      <c r="S44" s="32">
        <v>5676</v>
      </c>
      <c r="T44" s="32">
        <v>1419</v>
      </c>
      <c r="U44" s="32">
        <v>1419</v>
      </c>
      <c r="V44" s="32">
        <v>1419</v>
      </c>
      <c r="W44" s="32">
        <v>1419</v>
      </c>
    </row>
    <row r="45" spans="1:23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v>0.81468540747096441</v>
      </c>
      <c r="F45" s="74">
        <v>0.18531459252903559</v>
      </c>
      <c r="G45" s="52">
        <v>113051</v>
      </c>
      <c r="H45" s="43">
        <v>35284</v>
      </c>
      <c r="I45" s="43">
        <v>8261.4054559999986</v>
      </c>
      <c r="J45" s="43">
        <v>8821</v>
      </c>
      <c r="K45" s="13">
        <v>8821</v>
      </c>
      <c r="L45" s="13">
        <v>8821</v>
      </c>
      <c r="M45" s="13">
        <v>8821</v>
      </c>
      <c r="N45" s="27">
        <v>28745</v>
      </c>
      <c r="O45" s="27">
        <v>7186</v>
      </c>
      <c r="P45" s="27">
        <v>7186</v>
      </c>
      <c r="Q45" s="27">
        <v>7186</v>
      </c>
      <c r="R45" s="27">
        <v>7187</v>
      </c>
      <c r="S45" s="32">
        <v>6539</v>
      </c>
      <c r="T45" s="32">
        <v>1635</v>
      </c>
      <c r="U45" s="32">
        <v>1635</v>
      </c>
      <c r="V45" s="32">
        <v>1635</v>
      </c>
      <c r="W45" s="32">
        <v>1634</v>
      </c>
    </row>
    <row r="46" spans="1:23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v>0.54520715889820803</v>
      </c>
      <c r="F46" s="74">
        <v>0.45479284110179197</v>
      </c>
      <c r="G46" s="52"/>
      <c r="H46" s="43">
        <v>0</v>
      </c>
      <c r="I46" s="43"/>
      <c r="J46" s="43">
        <v>0</v>
      </c>
      <c r="K46" s="13">
        <v>0</v>
      </c>
      <c r="L46" s="13">
        <v>0</v>
      </c>
      <c r="M46" s="13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</row>
    <row r="47" spans="1:23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v>0.53444598436279789</v>
      </c>
      <c r="F47" s="74">
        <v>0.46555401563720211</v>
      </c>
      <c r="G47" s="52"/>
      <c r="H47" s="43">
        <v>0</v>
      </c>
      <c r="I47" s="43"/>
      <c r="J47" s="43">
        <v>0</v>
      </c>
      <c r="K47" s="13">
        <v>0</v>
      </c>
      <c r="L47" s="13">
        <v>0</v>
      </c>
      <c r="M47" s="13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</row>
    <row r="48" spans="1:23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v>0.43382559774964841</v>
      </c>
      <c r="F48" s="74">
        <v>0.56617440225035165</v>
      </c>
      <c r="G48" s="52">
        <v>14220</v>
      </c>
      <c r="H48" s="43">
        <v>813</v>
      </c>
      <c r="I48" s="43"/>
      <c r="J48" s="43">
        <v>203</v>
      </c>
      <c r="K48" s="13">
        <v>203</v>
      </c>
      <c r="L48" s="13">
        <v>203</v>
      </c>
      <c r="M48" s="13">
        <v>204</v>
      </c>
      <c r="N48" s="27">
        <v>353</v>
      </c>
      <c r="O48" s="27">
        <v>88</v>
      </c>
      <c r="P48" s="27">
        <v>88</v>
      </c>
      <c r="Q48" s="27">
        <v>88</v>
      </c>
      <c r="R48" s="27">
        <v>89</v>
      </c>
      <c r="S48" s="32">
        <v>460</v>
      </c>
      <c r="T48" s="32">
        <v>115</v>
      </c>
      <c r="U48" s="32">
        <v>115</v>
      </c>
      <c r="V48" s="32">
        <v>115</v>
      </c>
      <c r="W48" s="32">
        <v>115</v>
      </c>
    </row>
    <row r="49" spans="1:23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v>0.4304814287422416</v>
      </c>
      <c r="F49" s="74">
        <v>0.5695185712577584</v>
      </c>
      <c r="G49" s="52"/>
      <c r="H49" s="43">
        <v>0</v>
      </c>
      <c r="I49" s="43"/>
      <c r="J49" s="43">
        <v>0</v>
      </c>
      <c r="K49" s="13">
        <v>0</v>
      </c>
      <c r="L49" s="13">
        <v>0</v>
      </c>
      <c r="M49" s="13">
        <v>0</v>
      </c>
      <c r="N49" s="27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</row>
    <row r="50" spans="1:23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v>0.44104957786290772</v>
      </c>
      <c r="F50" s="74">
        <v>0.55895042213709223</v>
      </c>
      <c r="G50" s="52">
        <v>53774</v>
      </c>
      <c r="H50" s="43">
        <v>23887</v>
      </c>
      <c r="I50" s="43">
        <v>5589.672192</v>
      </c>
      <c r="J50" s="43">
        <v>5972</v>
      </c>
      <c r="K50" s="13">
        <v>5972</v>
      </c>
      <c r="L50" s="13">
        <v>5972</v>
      </c>
      <c r="M50" s="13">
        <v>5971</v>
      </c>
      <c r="N50" s="27">
        <v>10535</v>
      </c>
      <c r="O50" s="27">
        <v>2634</v>
      </c>
      <c r="P50" s="27">
        <v>2634</v>
      </c>
      <c r="Q50" s="27">
        <v>2634</v>
      </c>
      <c r="R50" s="27">
        <v>2633</v>
      </c>
      <c r="S50" s="32">
        <v>13352</v>
      </c>
      <c r="T50" s="32">
        <v>3338</v>
      </c>
      <c r="U50" s="32">
        <v>3338</v>
      </c>
      <c r="V50" s="32">
        <v>3338</v>
      </c>
      <c r="W50" s="32">
        <v>3338</v>
      </c>
    </row>
    <row r="51" spans="1:23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v>0.85633633633633632</v>
      </c>
      <c r="F51" s="74">
        <v>0.14366366366366368</v>
      </c>
      <c r="G51" s="52">
        <v>8325</v>
      </c>
      <c r="H51" s="43">
        <v>2738</v>
      </c>
      <c r="I51" s="43">
        <v>640.58342399999992</v>
      </c>
      <c r="J51" s="43">
        <v>685</v>
      </c>
      <c r="K51" s="13">
        <v>685</v>
      </c>
      <c r="L51" s="13">
        <v>685</v>
      </c>
      <c r="M51" s="13">
        <v>683</v>
      </c>
      <c r="N51" s="27">
        <v>2345</v>
      </c>
      <c r="O51" s="27">
        <v>586</v>
      </c>
      <c r="P51" s="27">
        <v>586</v>
      </c>
      <c r="Q51" s="27">
        <v>586</v>
      </c>
      <c r="R51" s="27">
        <v>587</v>
      </c>
      <c r="S51" s="32">
        <v>393</v>
      </c>
      <c r="T51" s="32">
        <v>99</v>
      </c>
      <c r="U51" s="32">
        <v>99</v>
      </c>
      <c r="V51" s="32">
        <v>99</v>
      </c>
      <c r="W51" s="32">
        <v>96</v>
      </c>
    </row>
    <row r="52" spans="1:23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v>0.53672975122006972</v>
      </c>
      <c r="F52" s="74">
        <v>0.46327024877993028</v>
      </c>
      <c r="G52" s="52"/>
      <c r="H52" s="43">
        <v>0</v>
      </c>
      <c r="I52" s="43"/>
      <c r="J52" s="43">
        <v>0</v>
      </c>
      <c r="K52" s="13">
        <v>0</v>
      </c>
      <c r="L52" s="13">
        <v>0</v>
      </c>
      <c r="M52" s="13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</row>
    <row r="53" spans="1:23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v>0.53672975122006972</v>
      </c>
      <c r="F53" s="74">
        <v>0.46327024877993028</v>
      </c>
      <c r="G53" s="52"/>
      <c r="H53" s="43">
        <v>0</v>
      </c>
      <c r="I53" s="43"/>
      <c r="J53" s="43">
        <v>0</v>
      </c>
      <c r="K53" s="13">
        <v>0</v>
      </c>
      <c r="L53" s="13">
        <v>0</v>
      </c>
      <c r="M53" s="13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</row>
    <row r="54" spans="1:23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0</v>
      </c>
      <c r="I54" s="43"/>
      <c r="J54" s="43">
        <v>0</v>
      </c>
      <c r="K54" s="13">
        <v>0</v>
      </c>
      <c r="L54" s="13">
        <v>0</v>
      </c>
      <c r="M54" s="13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</row>
    <row r="55" spans="1:23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/>
      <c r="J55" s="43">
        <v>0</v>
      </c>
      <c r="K55" s="13">
        <v>0</v>
      </c>
      <c r="L55" s="13">
        <v>0</v>
      </c>
      <c r="M55" s="13">
        <v>0</v>
      </c>
      <c r="N55" s="27"/>
      <c r="O55" s="27">
        <v>0</v>
      </c>
      <c r="P55" s="27">
        <v>0</v>
      </c>
      <c r="Q55" s="27">
        <v>0</v>
      </c>
      <c r="R55" s="27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</row>
    <row r="56" spans="1:23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/>
      <c r="J56" s="43">
        <v>0</v>
      </c>
      <c r="K56" s="13">
        <v>0</v>
      </c>
      <c r="L56" s="13">
        <v>0</v>
      </c>
      <c r="M56" s="13">
        <v>0</v>
      </c>
      <c r="N56" s="27"/>
      <c r="O56" s="27">
        <v>0</v>
      </c>
      <c r="P56" s="27">
        <v>0</v>
      </c>
      <c r="Q56" s="27">
        <v>0</v>
      </c>
      <c r="R56" s="27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</row>
    <row r="57" spans="1:23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/>
      <c r="J57" s="43">
        <v>0</v>
      </c>
      <c r="K57" s="13">
        <v>0</v>
      </c>
      <c r="L57" s="13">
        <v>0</v>
      </c>
      <c r="M57" s="13">
        <v>0</v>
      </c>
      <c r="N57" s="27"/>
      <c r="O57" s="27">
        <v>0</v>
      </c>
      <c r="P57" s="27">
        <v>0</v>
      </c>
      <c r="Q57" s="27">
        <v>0</v>
      </c>
      <c r="R57" s="27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</row>
    <row r="58" spans="1:23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v>0.53672975122006972</v>
      </c>
      <c r="F58" s="74">
        <v>0.46327024877993028</v>
      </c>
      <c r="G58" s="52"/>
      <c r="H58" s="43">
        <v>0</v>
      </c>
      <c r="I58" s="43"/>
      <c r="J58" s="43">
        <v>0</v>
      </c>
      <c r="K58" s="13">
        <v>0</v>
      </c>
      <c r="L58" s="13">
        <v>0</v>
      </c>
      <c r="M58" s="13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</row>
    <row r="59" spans="1:23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/>
      <c r="J59" s="43">
        <v>0</v>
      </c>
      <c r="K59" s="13">
        <v>0</v>
      </c>
      <c r="L59" s="13">
        <v>0</v>
      </c>
      <c r="M59" s="13">
        <v>0</v>
      </c>
      <c r="N59" s="27"/>
      <c r="O59" s="27">
        <v>0</v>
      </c>
      <c r="P59" s="27">
        <v>0</v>
      </c>
      <c r="Q59" s="27">
        <v>0</v>
      </c>
      <c r="R59" s="27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</row>
    <row r="60" spans="1:23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/>
      <c r="J60" s="43">
        <v>0</v>
      </c>
      <c r="K60" s="13">
        <v>0</v>
      </c>
      <c r="L60" s="13">
        <v>0</v>
      </c>
      <c r="M60" s="13">
        <v>0</v>
      </c>
      <c r="N60" s="27"/>
      <c r="O60" s="27">
        <v>0</v>
      </c>
      <c r="P60" s="27">
        <v>0</v>
      </c>
      <c r="Q60" s="27">
        <v>0</v>
      </c>
      <c r="R60" s="27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</row>
    <row r="61" spans="1:23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/>
      <c r="J61" s="43">
        <v>0</v>
      </c>
      <c r="K61" s="13">
        <v>0</v>
      </c>
      <c r="L61" s="13">
        <v>0</v>
      </c>
      <c r="M61" s="13">
        <v>0</v>
      </c>
      <c r="N61" s="27"/>
      <c r="O61" s="27">
        <v>0</v>
      </c>
      <c r="P61" s="27">
        <v>0</v>
      </c>
      <c r="Q61" s="27">
        <v>0</v>
      </c>
      <c r="R61" s="27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</row>
    <row r="62" spans="1:23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v>0.53672975122006972</v>
      </c>
      <c r="F62" s="74">
        <v>0.46327024877993028</v>
      </c>
      <c r="G62" s="52"/>
      <c r="H62" s="43">
        <v>0</v>
      </c>
      <c r="I62" s="43"/>
      <c r="J62" s="43">
        <v>0</v>
      </c>
      <c r="K62" s="13">
        <v>0</v>
      </c>
      <c r="L62" s="13">
        <v>0</v>
      </c>
      <c r="M62" s="13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</row>
    <row r="63" spans="1:23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/>
      <c r="J63" s="43">
        <v>0</v>
      </c>
      <c r="K63" s="13">
        <v>0</v>
      </c>
      <c r="L63" s="13">
        <v>0</v>
      </c>
      <c r="M63" s="13">
        <v>0</v>
      </c>
      <c r="N63" s="27"/>
      <c r="O63" s="27">
        <v>0</v>
      </c>
      <c r="P63" s="27">
        <v>0</v>
      </c>
      <c r="Q63" s="27">
        <v>0</v>
      </c>
      <c r="R63" s="27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</row>
    <row r="64" spans="1:23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/>
      <c r="J64" s="43">
        <v>0</v>
      </c>
      <c r="K64" s="13">
        <v>0</v>
      </c>
      <c r="L64" s="13">
        <v>0</v>
      </c>
      <c r="M64" s="13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</row>
    <row r="65" spans="1:23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v>0.53672975122006972</v>
      </c>
      <c r="F65" s="74">
        <v>0.46327024877993028</v>
      </c>
      <c r="G65" s="52"/>
      <c r="H65" s="43">
        <v>0</v>
      </c>
      <c r="I65" s="43"/>
      <c r="J65" s="43">
        <v>0</v>
      </c>
      <c r="K65" s="13">
        <v>0</v>
      </c>
      <c r="L65" s="13">
        <v>0</v>
      </c>
      <c r="M65" s="13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</row>
    <row r="66" spans="1:23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v>0.53672975122006972</v>
      </c>
      <c r="F66" s="74">
        <v>0.46327024877993028</v>
      </c>
      <c r="G66" s="52"/>
      <c r="H66" s="43">
        <v>0</v>
      </c>
      <c r="I66" s="43"/>
      <c r="J66" s="43">
        <v>0</v>
      </c>
      <c r="K66" s="13">
        <v>0</v>
      </c>
      <c r="L66" s="13">
        <v>0</v>
      </c>
      <c r="M66" s="13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</row>
    <row r="67" spans="1:23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v>0.53672975122006972</v>
      </c>
      <c r="F67" s="74">
        <v>0.46327024877993028</v>
      </c>
      <c r="G67" s="52"/>
      <c r="H67" s="43">
        <v>0</v>
      </c>
      <c r="I67" s="43"/>
      <c r="J67" s="43">
        <v>0</v>
      </c>
      <c r="K67" s="13">
        <v>0</v>
      </c>
      <c r="L67" s="13">
        <v>0</v>
      </c>
      <c r="M67" s="13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</row>
    <row r="68" spans="1:23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/>
      <c r="J68" s="43">
        <v>0</v>
      </c>
      <c r="K68" s="13">
        <v>0</v>
      </c>
      <c r="L68" s="13">
        <v>0</v>
      </c>
      <c r="M68" s="13">
        <v>0</v>
      </c>
      <c r="N68" s="27"/>
      <c r="O68" s="27">
        <v>0</v>
      </c>
      <c r="P68" s="27">
        <v>0</v>
      </c>
      <c r="Q68" s="27">
        <v>0</v>
      </c>
      <c r="R68" s="27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</row>
    <row r="69" spans="1:23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/>
      <c r="J69" s="43">
        <v>0</v>
      </c>
      <c r="K69" s="13">
        <v>0</v>
      </c>
      <c r="L69" s="13">
        <v>0</v>
      </c>
      <c r="M69" s="13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</row>
    <row r="70" spans="1:23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/>
      <c r="J70" s="43">
        <v>0</v>
      </c>
      <c r="K70" s="13">
        <v>0</v>
      </c>
      <c r="L70" s="13">
        <v>0</v>
      </c>
      <c r="M70" s="13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</row>
    <row r="71" spans="1:23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/>
      <c r="J71" s="43">
        <v>0</v>
      </c>
      <c r="K71" s="13">
        <v>0</v>
      </c>
      <c r="L71" s="13">
        <v>0</v>
      </c>
      <c r="M71" s="13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</row>
    <row r="72" spans="1:23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/>
      <c r="J72" s="43">
        <v>0</v>
      </c>
      <c r="K72" s="13">
        <v>0</v>
      </c>
      <c r="L72" s="13">
        <v>0</v>
      </c>
      <c r="M72" s="13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</row>
    <row r="73" spans="1:23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/>
      <c r="J73" s="43">
        <v>0</v>
      </c>
      <c r="K73" s="13">
        <v>0</v>
      </c>
      <c r="L73" s="13">
        <v>0</v>
      </c>
      <c r="M73" s="13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</row>
    <row r="74" spans="1:23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/>
      <c r="J74" s="43">
        <v>0</v>
      </c>
      <c r="K74" s="13">
        <v>0</v>
      </c>
      <c r="L74" s="13">
        <v>0</v>
      </c>
      <c r="M74" s="13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</row>
    <row r="75" spans="1:23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/>
      <c r="J75" s="43">
        <v>0</v>
      </c>
      <c r="K75" s="13">
        <v>0</v>
      </c>
      <c r="L75" s="13">
        <v>0</v>
      </c>
      <c r="M75" s="13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</row>
    <row r="76" spans="1:23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/>
      <c r="J76" s="43">
        <v>0</v>
      </c>
      <c r="K76" s="13">
        <v>0</v>
      </c>
      <c r="L76" s="13">
        <v>0</v>
      </c>
      <c r="M76" s="13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</row>
    <row r="77" spans="1:23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/>
      <c r="J77" s="43">
        <v>0</v>
      </c>
      <c r="K77" s="13">
        <v>0</v>
      </c>
      <c r="L77" s="13">
        <v>0</v>
      </c>
      <c r="M77" s="13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</row>
    <row r="78" spans="1:23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/>
      <c r="J78" s="43">
        <v>0</v>
      </c>
      <c r="K78" s="13">
        <v>0</v>
      </c>
      <c r="L78" s="13">
        <v>0</v>
      </c>
      <c r="M78" s="13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</row>
    <row r="79" spans="1:23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/>
      <c r="J79" s="43">
        <v>0</v>
      </c>
      <c r="K79" s="13">
        <v>0</v>
      </c>
      <c r="L79" s="13">
        <v>0</v>
      </c>
      <c r="M79" s="13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</row>
    <row r="80" spans="1:23" x14ac:dyDescent="0.2">
      <c r="A80" s="27">
        <v>74</v>
      </c>
      <c r="B80" s="61" t="s">
        <v>142</v>
      </c>
      <c r="C80" s="73"/>
      <c r="D80" s="73"/>
      <c r="E80" s="74"/>
      <c r="F80" s="74"/>
      <c r="G80" s="52">
        <v>0</v>
      </c>
      <c r="H80" s="43">
        <v>0</v>
      </c>
      <c r="I80" s="43"/>
      <c r="J80" s="43">
        <v>0</v>
      </c>
      <c r="K80" s="13">
        <v>0</v>
      </c>
      <c r="L80" s="13">
        <v>0</v>
      </c>
      <c r="M80" s="13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</row>
    <row r="81" spans="1:23" s="4" customFormat="1" ht="15.75" x14ac:dyDescent="0.25">
      <c r="A81" s="28"/>
      <c r="B81" s="33" t="s">
        <v>75</v>
      </c>
      <c r="C81" s="74">
        <v>8397563</v>
      </c>
      <c r="D81" s="74">
        <v>7052450</v>
      </c>
      <c r="E81" s="74">
        <v>0.54353112842040974</v>
      </c>
      <c r="F81" s="74">
        <v>0.45646887157959026</v>
      </c>
      <c r="G81" s="54">
        <v>822585</v>
      </c>
      <c r="H81" s="54">
        <v>216340</v>
      </c>
      <c r="I81" s="54">
        <v>49214.718783999997</v>
      </c>
      <c r="J81" s="54">
        <v>54089</v>
      </c>
      <c r="K81" s="8">
        <v>54089</v>
      </c>
      <c r="L81" s="8">
        <v>54089</v>
      </c>
      <c r="M81" s="8">
        <v>54073</v>
      </c>
      <c r="N81" s="8">
        <v>109995</v>
      </c>
      <c r="O81" s="8">
        <v>27504</v>
      </c>
      <c r="P81" s="8">
        <v>27504</v>
      </c>
      <c r="Q81" s="8">
        <v>27504</v>
      </c>
      <c r="R81" s="8">
        <v>27483</v>
      </c>
      <c r="S81" s="8">
        <v>106345</v>
      </c>
      <c r="T81" s="8">
        <v>26585</v>
      </c>
      <c r="U81" s="8">
        <v>26585</v>
      </c>
      <c r="V81" s="8">
        <v>26585</v>
      </c>
      <c r="W81" s="8">
        <v>26590</v>
      </c>
    </row>
    <row r="82" spans="1:23" x14ac:dyDescent="0.2">
      <c r="H82" s="57"/>
      <c r="I82" s="57"/>
      <c r="S82" s="10"/>
    </row>
    <row r="83" spans="1:23" x14ac:dyDescent="0.2">
      <c r="C83" s="75"/>
      <c r="D83" s="75"/>
      <c r="E83" s="75"/>
      <c r="F83" s="75"/>
      <c r="H83" s="57"/>
      <c r="I83" s="57"/>
    </row>
    <row r="87" spans="1:23" ht="10.5" customHeight="1" x14ac:dyDescent="0.2"/>
  </sheetData>
  <autoFilter ref="A6:W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3472" right="0.70866141732283472" top="0.74803149606299213" bottom="0.74803149606299213" header="0.31496062992125984" footer="0.31496062992125984"/>
  <pageSetup paperSize="9" scale="46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K85" sqref="K85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265</v>
      </c>
    </row>
    <row r="3" spans="1:22" ht="15.75" x14ac:dyDescent="0.25">
      <c r="B3" s="20" t="s">
        <v>261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143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143</v>
      </c>
      <c r="N5" s="117" t="s">
        <v>65</v>
      </c>
      <c r="O5" s="118"/>
      <c r="P5" s="118"/>
      <c r="Q5" s="119"/>
      <c r="R5" s="115" t="s">
        <v>143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31"/>
      <c r="J6" s="133"/>
      <c r="K6" s="133"/>
      <c r="L6" s="133"/>
      <c r="M6" s="129"/>
      <c r="N6" s="65" t="s">
        <v>66</v>
      </c>
      <c r="O6" s="65" t="s">
        <v>67</v>
      </c>
      <c r="P6" s="65" t="s">
        <v>68</v>
      </c>
      <c r="Q6" s="65" t="s">
        <v>69</v>
      </c>
      <c r="R6" s="116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v>2.6463225652640362E-2</v>
      </c>
      <c r="F7" s="74">
        <v>0.97353677434735963</v>
      </c>
      <c r="G7" s="52">
        <v>8389</v>
      </c>
      <c r="H7" s="43">
        <v>2007</v>
      </c>
      <c r="I7" s="43">
        <v>502</v>
      </c>
      <c r="J7" s="13">
        <v>502</v>
      </c>
      <c r="K7" s="13">
        <v>502</v>
      </c>
      <c r="L7" s="13">
        <v>501</v>
      </c>
      <c r="M7" s="27">
        <v>53</v>
      </c>
      <c r="N7" s="32">
        <v>13</v>
      </c>
      <c r="O7" s="32">
        <v>13</v>
      </c>
      <c r="P7" s="32">
        <v>13</v>
      </c>
      <c r="Q7" s="32">
        <v>14</v>
      </c>
      <c r="R7" s="32">
        <v>1954</v>
      </c>
      <c r="S7" s="32">
        <v>489</v>
      </c>
      <c r="T7" s="32">
        <v>489</v>
      </c>
      <c r="U7" s="32">
        <v>489</v>
      </c>
      <c r="V7" s="32">
        <v>487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v>7.2759061260170801E-2</v>
      </c>
      <c r="F8" s="74">
        <v>0.92724093873982916</v>
      </c>
      <c r="G8" s="52">
        <v>14871</v>
      </c>
      <c r="H8" s="43">
        <v>4113</v>
      </c>
      <c r="I8" s="43">
        <v>1028</v>
      </c>
      <c r="J8" s="13">
        <v>1028</v>
      </c>
      <c r="K8" s="13">
        <v>1028</v>
      </c>
      <c r="L8" s="13">
        <v>1029</v>
      </c>
      <c r="M8" s="27">
        <v>299</v>
      </c>
      <c r="N8" s="32">
        <v>75</v>
      </c>
      <c r="O8" s="32">
        <v>75</v>
      </c>
      <c r="P8" s="32">
        <v>75</v>
      </c>
      <c r="Q8" s="32">
        <v>74</v>
      </c>
      <c r="R8" s="32">
        <v>3814</v>
      </c>
      <c r="S8" s="32">
        <v>953</v>
      </c>
      <c r="T8" s="32">
        <v>953</v>
      </c>
      <c r="U8" s="32">
        <v>953</v>
      </c>
      <c r="V8" s="32">
        <v>955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v>0.97300837082170721</v>
      </c>
      <c r="F9" s="74">
        <v>2.6991629178292786E-2</v>
      </c>
      <c r="G9" s="52">
        <v>17561</v>
      </c>
      <c r="H9" s="43">
        <v>5703</v>
      </c>
      <c r="I9" s="43">
        <v>1426</v>
      </c>
      <c r="J9" s="13">
        <v>1426</v>
      </c>
      <c r="K9" s="13">
        <v>1426</v>
      </c>
      <c r="L9" s="13">
        <v>1425</v>
      </c>
      <c r="M9" s="27">
        <v>5549</v>
      </c>
      <c r="N9" s="32">
        <v>1387</v>
      </c>
      <c r="O9" s="32">
        <v>1387</v>
      </c>
      <c r="P9" s="32">
        <v>1387</v>
      </c>
      <c r="Q9" s="32">
        <v>1388</v>
      </c>
      <c r="R9" s="32">
        <v>154</v>
      </c>
      <c r="S9" s="32">
        <v>39</v>
      </c>
      <c r="T9" s="32">
        <v>39</v>
      </c>
      <c r="U9" s="32">
        <v>39</v>
      </c>
      <c r="V9" s="32">
        <v>37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v>0.11076579807155949</v>
      </c>
      <c r="F10" s="74">
        <v>0.88923420192844049</v>
      </c>
      <c r="G10" s="52">
        <v>12549</v>
      </c>
      <c r="H10" s="43">
        <v>3233</v>
      </c>
      <c r="I10" s="43">
        <v>808</v>
      </c>
      <c r="J10" s="13">
        <v>808</v>
      </c>
      <c r="K10" s="13">
        <v>808</v>
      </c>
      <c r="L10" s="13">
        <v>809</v>
      </c>
      <c r="M10" s="27">
        <v>358</v>
      </c>
      <c r="N10" s="32">
        <v>90</v>
      </c>
      <c r="O10" s="32">
        <v>90</v>
      </c>
      <c r="P10" s="32">
        <v>90</v>
      </c>
      <c r="Q10" s="32">
        <v>88</v>
      </c>
      <c r="R10" s="32">
        <v>2875</v>
      </c>
      <c r="S10" s="32">
        <v>718</v>
      </c>
      <c r="T10" s="32">
        <v>718</v>
      </c>
      <c r="U10" s="32">
        <v>718</v>
      </c>
      <c r="V10" s="32">
        <v>721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v>0.16322158301924222</v>
      </c>
      <c r="F11" s="74">
        <v>0.83677841698075772</v>
      </c>
      <c r="G11" s="52">
        <v>25205</v>
      </c>
      <c r="H11" s="43">
        <v>5905</v>
      </c>
      <c r="I11" s="43">
        <v>1476</v>
      </c>
      <c r="J11" s="13">
        <v>1476</v>
      </c>
      <c r="K11" s="13">
        <v>1476</v>
      </c>
      <c r="L11" s="13">
        <v>1477</v>
      </c>
      <c r="M11" s="27">
        <v>964</v>
      </c>
      <c r="N11" s="32">
        <v>241</v>
      </c>
      <c r="O11" s="32">
        <v>241</v>
      </c>
      <c r="P11" s="32">
        <v>241</v>
      </c>
      <c r="Q11" s="32">
        <v>241</v>
      </c>
      <c r="R11" s="32">
        <v>4941</v>
      </c>
      <c r="S11" s="32">
        <v>1235</v>
      </c>
      <c r="T11" s="32">
        <v>1235</v>
      </c>
      <c r="U11" s="32">
        <v>1235</v>
      </c>
      <c r="V11" s="32">
        <v>1236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v>2.3367863165502288E-2</v>
      </c>
      <c r="F12" s="74">
        <v>0.97663213683449768</v>
      </c>
      <c r="G12" s="52">
        <v>8302</v>
      </c>
      <c r="H12" s="43">
        <v>2539</v>
      </c>
      <c r="I12" s="43">
        <v>635</v>
      </c>
      <c r="J12" s="13">
        <v>635</v>
      </c>
      <c r="K12" s="13">
        <v>635</v>
      </c>
      <c r="L12" s="13">
        <v>634</v>
      </c>
      <c r="M12" s="27">
        <v>59</v>
      </c>
      <c r="N12" s="32">
        <v>15</v>
      </c>
      <c r="O12" s="32">
        <v>15</v>
      </c>
      <c r="P12" s="32">
        <v>15</v>
      </c>
      <c r="Q12" s="32">
        <v>14</v>
      </c>
      <c r="R12" s="32">
        <v>2480</v>
      </c>
      <c r="S12" s="32">
        <v>620</v>
      </c>
      <c r="T12" s="32">
        <v>620</v>
      </c>
      <c r="U12" s="32">
        <v>620</v>
      </c>
      <c r="V12" s="32">
        <v>620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v>0.37550572843800811</v>
      </c>
      <c r="F13" s="74">
        <v>0.62449427156199189</v>
      </c>
      <c r="G13" s="52">
        <v>26447</v>
      </c>
      <c r="H13" s="43">
        <v>7519</v>
      </c>
      <c r="I13" s="43">
        <v>1880</v>
      </c>
      <c r="J13" s="13">
        <v>1880</v>
      </c>
      <c r="K13" s="13">
        <v>1880</v>
      </c>
      <c r="L13" s="13">
        <v>1879</v>
      </c>
      <c r="M13" s="27">
        <v>2823</v>
      </c>
      <c r="N13" s="32">
        <v>706</v>
      </c>
      <c r="O13" s="32">
        <v>706</v>
      </c>
      <c r="P13" s="32">
        <v>706</v>
      </c>
      <c r="Q13" s="32">
        <v>705</v>
      </c>
      <c r="R13" s="32">
        <v>4696</v>
      </c>
      <c r="S13" s="32">
        <v>1174</v>
      </c>
      <c r="T13" s="32">
        <v>1174</v>
      </c>
      <c r="U13" s="32">
        <v>1174</v>
      </c>
      <c r="V13" s="32">
        <v>1174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v>5.0426418088060296E-2</v>
      </c>
      <c r="F14" s="74">
        <v>0.94957358191193975</v>
      </c>
      <c r="G14" s="52">
        <v>20168</v>
      </c>
      <c r="H14" s="43">
        <v>5131</v>
      </c>
      <c r="I14" s="43">
        <v>1283</v>
      </c>
      <c r="J14" s="13">
        <v>1283</v>
      </c>
      <c r="K14" s="13">
        <v>1283</v>
      </c>
      <c r="L14" s="13">
        <v>1282</v>
      </c>
      <c r="M14" s="27">
        <v>259</v>
      </c>
      <c r="N14" s="32">
        <v>65</v>
      </c>
      <c r="O14" s="32">
        <v>65</v>
      </c>
      <c r="P14" s="32">
        <v>65</v>
      </c>
      <c r="Q14" s="32">
        <v>64</v>
      </c>
      <c r="R14" s="32">
        <v>4872</v>
      </c>
      <c r="S14" s="32">
        <v>1218</v>
      </c>
      <c r="T14" s="32">
        <v>1218</v>
      </c>
      <c r="U14" s="32">
        <v>1218</v>
      </c>
      <c r="V14" s="32">
        <v>1218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v>0.89731567720543204</v>
      </c>
      <c r="F15" s="74">
        <v>0.10268432279456796</v>
      </c>
      <c r="G15" s="52">
        <v>47349</v>
      </c>
      <c r="H15" s="43">
        <v>13893</v>
      </c>
      <c r="I15" s="43">
        <v>3473</v>
      </c>
      <c r="J15" s="13">
        <v>3473</v>
      </c>
      <c r="K15" s="13">
        <v>3473</v>
      </c>
      <c r="L15" s="13">
        <v>3474</v>
      </c>
      <c r="M15" s="27">
        <v>12466</v>
      </c>
      <c r="N15" s="32">
        <v>3117</v>
      </c>
      <c r="O15" s="32">
        <v>3117</v>
      </c>
      <c r="P15" s="32">
        <v>3117</v>
      </c>
      <c r="Q15" s="32">
        <v>3115</v>
      </c>
      <c r="R15" s="32">
        <v>1427</v>
      </c>
      <c r="S15" s="32">
        <v>356</v>
      </c>
      <c r="T15" s="32">
        <v>356</v>
      </c>
      <c r="U15" s="32">
        <v>356</v>
      </c>
      <c r="V15" s="32">
        <v>359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v>8.6658591451808265E-2</v>
      </c>
      <c r="F16" s="74">
        <v>0.91334140854819168</v>
      </c>
      <c r="G16" s="52">
        <v>28895</v>
      </c>
      <c r="H16" s="43">
        <v>7444</v>
      </c>
      <c r="I16" s="43">
        <v>1861</v>
      </c>
      <c r="J16" s="13">
        <v>1861</v>
      </c>
      <c r="K16" s="13">
        <v>1861</v>
      </c>
      <c r="L16" s="13">
        <v>1861</v>
      </c>
      <c r="M16" s="27">
        <v>645</v>
      </c>
      <c r="N16" s="32">
        <v>161</v>
      </c>
      <c r="O16" s="32">
        <v>161</v>
      </c>
      <c r="P16" s="32">
        <v>161</v>
      </c>
      <c r="Q16" s="32">
        <v>162</v>
      </c>
      <c r="R16" s="32">
        <v>6799</v>
      </c>
      <c r="S16" s="32">
        <v>1700</v>
      </c>
      <c r="T16" s="32">
        <v>1700</v>
      </c>
      <c r="U16" s="32">
        <v>1700</v>
      </c>
      <c r="V16" s="32">
        <v>1699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v>0.95541082164328661</v>
      </c>
      <c r="F17" s="74">
        <v>4.4589178356713388E-2</v>
      </c>
      <c r="G17" s="52">
        <v>13972</v>
      </c>
      <c r="H17" s="43">
        <v>3923</v>
      </c>
      <c r="I17" s="43">
        <v>981</v>
      </c>
      <c r="J17" s="13">
        <v>981</v>
      </c>
      <c r="K17" s="13">
        <v>981</v>
      </c>
      <c r="L17" s="13">
        <v>980</v>
      </c>
      <c r="M17" s="27">
        <v>3748</v>
      </c>
      <c r="N17" s="32">
        <v>937</v>
      </c>
      <c r="O17" s="32">
        <v>937</v>
      </c>
      <c r="P17" s="32">
        <v>937</v>
      </c>
      <c r="Q17" s="32">
        <v>937</v>
      </c>
      <c r="R17" s="32">
        <v>175</v>
      </c>
      <c r="S17" s="32">
        <v>44</v>
      </c>
      <c r="T17" s="32">
        <v>44</v>
      </c>
      <c r="U17" s="32">
        <v>44</v>
      </c>
      <c r="V17" s="32">
        <v>43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v>0.34022677490014175</v>
      </c>
      <c r="F18" s="74">
        <v>0.65977322509985825</v>
      </c>
      <c r="G18" s="52">
        <v>15522</v>
      </c>
      <c r="H18" s="43">
        <v>3917</v>
      </c>
      <c r="I18" s="43">
        <v>979</v>
      </c>
      <c r="J18" s="13">
        <v>979</v>
      </c>
      <c r="K18" s="13">
        <v>979</v>
      </c>
      <c r="L18" s="13">
        <v>980</v>
      </c>
      <c r="M18" s="27">
        <v>1333</v>
      </c>
      <c r="N18" s="32">
        <v>333</v>
      </c>
      <c r="O18" s="32">
        <v>333</v>
      </c>
      <c r="P18" s="32">
        <v>333</v>
      </c>
      <c r="Q18" s="32">
        <v>334</v>
      </c>
      <c r="R18" s="32">
        <v>2584</v>
      </c>
      <c r="S18" s="32">
        <v>646</v>
      </c>
      <c r="T18" s="32">
        <v>646</v>
      </c>
      <c r="U18" s="32">
        <v>646</v>
      </c>
      <c r="V18" s="32">
        <v>646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v>5.0309088517690385E-2</v>
      </c>
      <c r="F19" s="74">
        <v>0.94969091148230966</v>
      </c>
      <c r="G19" s="52">
        <v>15206</v>
      </c>
      <c r="H19" s="43">
        <v>4280</v>
      </c>
      <c r="I19" s="43">
        <v>1070</v>
      </c>
      <c r="J19" s="13">
        <v>1070</v>
      </c>
      <c r="K19" s="13">
        <v>1070</v>
      </c>
      <c r="L19" s="13">
        <v>1070</v>
      </c>
      <c r="M19" s="27">
        <v>215</v>
      </c>
      <c r="N19" s="32">
        <v>54</v>
      </c>
      <c r="O19" s="32">
        <v>54</v>
      </c>
      <c r="P19" s="32">
        <v>54</v>
      </c>
      <c r="Q19" s="32">
        <v>53</v>
      </c>
      <c r="R19" s="32">
        <v>4065</v>
      </c>
      <c r="S19" s="32">
        <v>1016</v>
      </c>
      <c r="T19" s="32">
        <v>1016</v>
      </c>
      <c r="U19" s="32">
        <v>1016</v>
      </c>
      <c r="V19" s="32">
        <v>1017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v>1.3404333455747338E-2</v>
      </c>
      <c r="F20" s="74">
        <v>0.98659566654425268</v>
      </c>
      <c r="G20" s="52">
        <v>10892</v>
      </c>
      <c r="H20" s="43">
        <v>3341</v>
      </c>
      <c r="I20" s="43">
        <v>835</v>
      </c>
      <c r="J20" s="13">
        <v>835</v>
      </c>
      <c r="K20" s="13">
        <v>835</v>
      </c>
      <c r="L20" s="13">
        <v>836</v>
      </c>
      <c r="M20" s="27">
        <v>45</v>
      </c>
      <c r="N20" s="32">
        <v>11</v>
      </c>
      <c r="O20" s="32">
        <v>11</v>
      </c>
      <c r="P20" s="32">
        <v>11</v>
      </c>
      <c r="Q20" s="32">
        <v>12</v>
      </c>
      <c r="R20" s="32">
        <v>3296</v>
      </c>
      <c r="S20" s="32">
        <v>824</v>
      </c>
      <c r="T20" s="32">
        <v>824</v>
      </c>
      <c r="U20" s="32">
        <v>824</v>
      </c>
      <c r="V20" s="32">
        <v>824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v>0.92104813443463396</v>
      </c>
      <c r="F21" s="74">
        <v>7.8951865565366042E-2</v>
      </c>
      <c r="G21" s="52">
        <v>17555</v>
      </c>
      <c r="H21" s="43">
        <v>5507</v>
      </c>
      <c r="I21" s="43">
        <v>1377</v>
      </c>
      <c r="J21" s="13">
        <v>1377</v>
      </c>
      <c r="K21" s="13">
        <v>1377</v>
      </c>
      <c r="L21" s="13">
        <v>1376</v>
      </c>
      <c r="M21" s="27">
        <v>5072</v>
      </c>
      <c r="N21" s="32">
        <v>1268</v>
      </c>
      <c r="O21" s="32">
        <v>1268</v>
      </c>
      <c r="P21" s="32">
        <v>1268</v>
      </c>
      <c r="Q21" s="32">
        <v>1268</v>
      </c>
      <c r="R21" s="32">
        <v>435</v>
      </c>
      <c r="S21" s="32">
        <v>109</v>
      </c>
      <c r="T21" s="32">
        <v>109</v>
      </c>
      <c r="U21" s="32">
        <v>109</v>
      </c>
      <c r="V21" s="32">
        <v>108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v>7.9047257544126018E-2</v>
      </c>
      <c r="F22" s="74">
        <v>0.920952742455874</v>
      </c>
      <c r="G22" s="52">
        <v>10538</v>
      </c>
      <c r="H22" s="43">
        <v>2473</v>
      </c>
      <c r="I22" s="43">
        <v>618</v>
      </c>
      <c r="J22" s="13">
        <v>618</v>
      </c>
      <c r="K22" s="13">
        <v>618</v>
      </c>
      <c r="L22" s="13">
        <v>619</v>
      </c>
      <c r="M22" s="27">
        <v>195</v>
      </c>
      <c r="N22" s="32">
        <v>49</v>
      </c>
      <c r="O22" s="32">
        <v>49</v>
      </c>
      <c r="P22" s="32">
        <v>49</v>
      </c>
      <c r="Q22" s="32">
        <v>48</v>
      </c>
      <c r="R22" s="32">
        <v>2278</v>
      </c>
      <c r="S22" s="32">
        <v>569</v>
      </c>
      <c r="T22" s="32">
        <v>569</v>
      </c>
      <c r="U22" s="32">
        <v>569</v>
      </c>
      <c r="V22" s="32">
        <v>571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v>9.6693699313786657E-3</v>
      </c>
      <c r="F23" s="74">
        <v>0.99033063006862132</v>
      </c>
      <c r="G23" s="52">
        <v>9618</v>
      </c>
      <c r="H23" s="43">
        <v>2707</v>
      </c>
      <c r="I23" s="43">
        <v>677</v>
      </c>
      <c r="J23" s="13">
        <v>677</v>
      </c>
      <c r="K23" s="13">
        <v>677</v>
      </c>
      <c r="L23" s="13">
        <v>676</v>
      </c>
      <c r="M23" s="27">
        <v>26</v>
      </c>
      <c r="N23" s="32">
        <v>7</v>
      </c>
      <c r="O23" s="32">
        <v>7</v>
      </c>
      <c r="P23" s="32">
        <v>7</v>
      </c>
      <c r="Q23" s="32">
        <v>5</v>
      </c>
      <c r="R23" s="32">
        <v>2681</v>
      </c>
      <c r="S23" s="32">
        <v>670</v>
      </c>
      <c r="T23" s="32">
        <v>670</v>
      </c>
      <c r="U23" s="32">
        <v>670</v>
      </c>
      <c r="V23" s="32">
        <v>671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v>8.2579740623904663E-2</v>
      </c>
      <c r="F24" s="74">
        <v>0.91742025937609539</v>
      </c>
      <c r="G24" s="52">
        <v>14265</v>
      </c>
      <c r="H24" s="43">
        <v>3491</v>
      </c>
      <c r="I24" s="43">
        <v>873</v>
      </c>
      <c r="J24" s="13">
        <v>873</v>
      </c>
      <c r="K24" s="13">
        <v>873</v>
      </c>
      <c r="L24" s="13">
        <v>872</v>
      </c>
      <c r="M24" s="27">
        <v>288</v>
      </c>
      <c r="N24" s="32">
        <v>72</v>
      </c>
      <c r="O24" s="32">
        <v>72</v>
      </c>
      <c r="P24" s="32">
        <v>72</v>
      </c>
      <c r="Q24" s="32">
        <v>72</v>
      </c>
      <c r="R24" s="32">
        <v>3203</v>
      </c>
      <c r="S24" s="32">
        <v>801</v>
      </c>
      <c r="T24" s="32">
        <v>801</v>
      </c>
      <c r="U24" s="32">
        <v>801</v>
      </c>
      <c r="V24" s="32">
        <v>800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v>9.4284138945046864E-2</v>
      </c>
      <c r="F25" s="74">
        <v>0.90571586105495316</v>
      </c>
      <c r="G25" s="52">
        <v>5441</v>
      </c>
      <c r="H25" s="43">
        <v>1674</v>
      </c>
      <c r="I25" s="43">
        <v>419</v>
      </c>
      <c r="J25" s="13">
        <v>419</v>
      </c>
      <c r="K25" s="13">
        <v>419</v>
      </c>
      <c r="L25" s="13">
        <v>417</v>
      </c>
      <c r="M25" s="27">
        <v>158</v>
      </c>
      <c r="N25" s="32">
        <v>40</v>
      </c>
      <c r="O25" s="32">
        <v>40</v>
      </c>
      <c r="P25" s="32">
        <v>40</v>
      </c>
      <c r="Q25" s="32">
        <v>38</v>
      </c>
      <c r="R25" s="32">
        <v>1516</v>
      </c>
      <c r="S25" s="32">
        <v>379</v>
      </c>
      <c r="T25" s="32">
        <v>379</v>
      </c>
      <c r="U25" s="32">
        <v>379</v>
      </c>
      <c r="V25" s="32">
        <v>379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v>0.40482439695038119</v>
      </c>
      <c r="F26" s="74">
        <v>0.59517560304961881</v>
      </c>
      <c r="G26" s="52">
        <v>24003</v>
      </c>
      <c r="H26" s="43">
        <v>4961</v>
      </c>
      <c r="I26" s="43">
        <v>1240</v>
      </c>
      <c r="J26" s="13">
        <v>1240</v>
      </c>
      <c r="K26" s="13">
        <v>1240</v>
      </c>
      <c r="L26" s="13">
        <v>1241</v>
      </c>
      <c r="M26" s="27">
        <v>2008</v>
      </c>
      <c r="N26" s="32">
        <v>502</v>
      </c>
      <c r="O26" s="32">
        <v>502</v>
      </c>
      <c r="P26" s="32">
        <v>502</v>
      </c>
      <c r="Q26" s="32">
        <v>502</v>
      </c>
      <c r="R26" s="32">
        <v>2953</v>
      </c>
      <c r="S26" s="32">
        <v>738</v>
      </c>
      <c r="T26" s="32">
        <v>738</v>
      </c>
      <c r="U26" s="32">
        <v>738</v>
      </c>
      <c r="V26" s="32">
        <v>739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v>8.6515873548560301E-2</v>
      </c>
      <c r="F27" s="74">
        <v>0.91348412645143973</v>
      </c>
      <c r="G27" s="52">
        <v>14899</v>
      </c>
      <c r="H27" s="43">
        <v>3827</v>
      </c>
      <c r="I27" s="43">
        <v>957</v>
      </c>
      <c r="J27" s="13">
        <v>957</v>
      </c>
      <c r="K27" s="13">
        <v>957</v>
      </c>
      <c r="L27" s="13">
        <v>956</v>
      </c>
      <c r="M27" s="27">
        <v>331</v>
      </c>
      <c r="N27" s="32">
        <v>83</v>
      </c>
      <c r="O27" s="32">
        <v>83</v>
      </c>
      <c r="P27" s="32">
        <v>83</v>
      </c>
      <c r="Q27" s="32">
        <v>82</v>
      </c>
      <c r="R27" s="32">
        <v>3496</v>
      </c>
      <c r="S27" s="32">
        <v>874</v>
      </c>
      <c r="T27" s="32">
        <v>874</v>
      </c>
      <c r="U27" s="32">
        <v>874</v>
      </c>
      <c r="V27" s="32">
        <v>874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v>0.17885793321477969</v>
      </c>
      <c r="F28" s="74">
        <v>0.82114206678522028</v>
      </c>
      <c r="G28" s="52">
        <v>25305</v>
      </c>
      <c r="H28" s="43">
        <v>7775</v>
      </c>
      <c r="I28" s="43">
        <v>1944</v>
      </c>
      <c r="J28" s="13">
        <v>1944</v>
      </c>
      <c r="K28" s="13">
        <v>1944</v>
      </c>
      <c r="L28" s="13">
        <v>1943</v>
      </c>
      <c r="M28" s="27">
        <v>1391</v>
      </c>
      <c r="N28" s="32">
        <v>348</v>
      </c>
      <c r="O28" s="32">
        <v>348</v>
      </c>
      <c r="P28" s="32">
        <v>348</v>
      </c>
      <c r="Q28" s="32">
        <v>347</v>
      </c>
      <c r="R28" s="32">
        <v>6384</v>
      </c>
      <c r="S28" s="32">
        <v>1596</v>
      </c>
      <c r="T28" s="32">
        <v>1596</v>
      </c>
      <c r="U28" s="32">
        <v>1596</v>
      </c>
      <c r="V28" s="32">
        <v>1596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v>6.9825982269891645E-2</v>
      </c>
      <c r="F29" s="74">
        <v>0.93017401773010833</v>
      </c>
      <c r="G29" s="52">
        <v>18274</v>
      </c>
      <c r="H29" s="43">
        <v>5683</v>
      </c>
      <c r="I29" s="43">
        <v>1421</v>
      </c>
      <c r="J29" s="13">
        <v>1421</v>
      </c>
      <c r="K29" s="13">
        <v>1421</v>
      </c>
      <c r="L29" s="13">
        <v>1420</v>
      </c>
      <c r="M29" s="27">
        <v>397</v>
      </c>
      <c r="N29" s="32">
        <v>99</v>
      </c>
      <c r="O29" s="32">
        <v>99</v>
      </c>
      <c r="P29" s="32">
        <v>99</v>
      </c>
      <c r="Q29" s="32">
        <v>100</v>
      </c>
      <c r="R29" s="32">
        <v>5286</v>
      </c>
      <c r="S29" s="32">
        <v>1322</v>
      </c>
      <c r="T29" s="32">
        <v>1322</v>
      </c>
      <c r="U29" s="32">
        <v>1322</v>
      </c>
      <c r="V29" s="32">
        <v>1320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v>0.12896792421472494</v>
      </c>
      <c r="F30" s="74">
        <v>0.87103207578527508</v>
      </c>
      <c r="G30" s="52">
        <v>18051</v>
      </c>
      <c r="H30" s="43">
        <v>5061</v>
      </c>
      <c r="I30" s="43">
        <v>1265</v>
      </c>
      <c r="J30" s="13">
        <v>1265</v>
      </c>
      <c r="K30" s="13">
        <v>1265</v>
      </c>
      <c r="L30" s="13">
        <v>1266</v>
      </c>
      <c r="M30" s="27">
        <v>653</v>
      </c>
      <c r="N30" s="32">
        <v>163</v>
      </c>
      <c r="O30" s="32">
        <v>163</v>
      </c>
      <c r="P30" s="32">
        <v>163</v>
      </c>
      <c r="Q30" s="32">
        <v>164</v>
      </c>
      <c r="R30" s="32">
        <v>4408</v>
      </c>
      <c r="S30" s="32">
        <v>1102</v>
      </c>
      <c r="T30" s="32">
        <v>1102</v>
      </c>
      <c r="U30" s="32">
        <v>1102</v>
      </c>
      <c r="V30" s="32">
        <v>1102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v>0.53672975122006972</v>
      </c>
      <c r="F31" s="74">
        <v>0.46327024877993028</v>
      </c>
      <c r="G31" s="52"/>
      <c r="H31" s="43">
        <v>0</v>
      </c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v>0.54520715889820803</v>
      </c>
      <c r="F32" s="74">
        <v>0.45479284110179197</v>
      </c>
      <c r="G32" s="52"/>
      <c r="H32" s="43">
        <v>0</v>
      </c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v>0.53672975122006972</v>
      </c>
      <c r="F33" s="74">
        <v>0.46327024877993028</v>
      </c>
      <c r="G33" s="52"/>
      <c r="H33" s="43">
        <v>0</v>
      </c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v>0.53672975122006972</v>
      </c>
      <c r="F34" s="74">
        <v>0.46327024877993028</v>
      </c>
      <c r="G34" s="52"/>
      <c r="H34" s="43">
        <v>0</v>
      </c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v>0.53672975122006972</v>
      </c>
      <c r="F35" s="74">
        <v>0.46327024877993028</v>
      </c>
      <c r="G35" s="52"/>
      <c r="H35" s="43">
        <v>0</v>
      </c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v>0.53672975122006972</v>
      </c>
      <c r="F36" s="74">
        <v>0.46327024877993028</v>
      </c>
      <c r="G36" s="52"/>
      <c r="H36" s="43">
        <v>0</v>
      </c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v>0.53672975122006972</v>
      </c>
      <c r="F37" s="74">
        <v>0.46327024877993028</v>
      </c>
      <c r="G37" s="52"/>
      <c r="H37" s="43">
        <v>0</v>
      </c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v>0.53672975122006972</v>
      </c>
      <c r="F38" s="74">
        <v>0.46327024877993028</v>
      </c>
      <c r="G38" s="52"/>
      <c r="H38" s="43">
        <v>0</v>
      </c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v>0.53672975122006972</v>
      </c>
      <c r="F39" s="74">
        <v>0.46327024877993028</v>
      </c>
      <c r="G39" s="52"/>
      <c r="H39" s="43">
        <v>0</v>
      </c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v>0.53672975122006972</v>
      </c>
      <c r="F40" s="74">
        <v>0.46327024877993028</v>
      </c>
      <c r="G40" s="52"/>
      <c r="H40" s="43">
        <v>0</v>
      </c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v>0.83621345477214371</v>
      </c>
      <c r="F41" s="74">
        <v>0.16378654522785629</v>
      </c>
      <c r="G41" s="52"/>
      <c r="H41" s="43">
        <v>0</v>
      </c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v>0.74116272275781481</v>
      </c>
      <c r="F42" s="74">
        <v>0.25883727724218519</v>
      </c>
      <c r="G42" s="52">
        <v>27384</v>
      </c>
      <c r="H42" s="43">
        <v>0</v>
      </c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v>0.85350083657091003</v>
      </c>
      <c r="F43" s="74">
        <v>0.14649916342908997</v>
      </c>
      <c r="G43" s="52">
        <v>70526</v>
      </c>
      <c r="H43" s="43">
        <v>64428</v>
      </c>
      <c r="I43" s="43">
        <v>16107</v>
      </c>
      <c r="J43" s="13">
        <v>16107</v>
      </c>
      <c r="K43" s="13">
        <v>16107</v>
      </c>
      <c r="L43" s="13">
        <v>16107</v>
      </c>
      <c r="M43" s="27">
        <v>54989</v>
      </c>
      <c r="N43" s="27">
        <v>13747</v>
      </c>
      <c r="O43" s="27">
        <v>13747</v>
      </c>
      <c r="P43" s="27">
        <v>13747</v>
      </c>
      <c r="Q43" s="27">
        <v>13748</v>
      </c>
      <c r="R43" s="32">
        <v>9439</v>
      </c>
      <c r="S43" s="32">
        <v>2360</v>
      </c>
      <c r="T43" s="32">
        <v>2360</v>
      </c>
      <c r="U43" s="32">
        <v>2360</v>
      </c>
      <c r="V43" s="32">
        <v>2359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v>0.84297417297229693</v>
      </c>
      <c r="F44" s="74">
        <v>0.15702582702770307</v>
      </c>
      <c r="G44" s="52">
        <v>112028</v>
      </c>
      <c r="H44" s="43">
        <v>11022</v>
      </c>
      <c r="I44" s="43">
        <v>2756</v>
      </c>
      <c r="J44" s="13">
        <v>2756</v>
      </c>
      <c r="K44" s="13">
        <v>2756</v>
      </c>
      <c r="L44" s="13">
        <v>2754</v>
      </c>
      <c r="M44" s="27">
        <v>9291</v>
      </c>
      <c r="N44" s="27">
        <v>2323</v>
      </c>
      <c r="O44" s="27">
        <v>2323</v>
      </c>
      <c r="P44" s="27">
        <v>2323</v>
      </c>
      <c r="Q44" s="27">
        <v>2322</v>
      </c>
      <c r="R44" s="32">
        <v>1731</v>
      </c>
      <c r="S44" s="32">
        <v>433</v>
      </c>
      <c r="T44" s="32">
        <v>433</v>
      </c>
      <c r="U44" s="32">
        <v>433</v>
      </c>
      <c r="V44" s="32">
        <v>432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v>0.81468540747096441</v>
      </c>
      <c r="F45" s="74">
        <v>0.18531459252903559</v>
      </c>
      <c r="G45" s="52">
        <v>113051</v>
      </c>
      <c r="H45" s="43">
        <v>10757</v>
      </c>
      <c r="I45" s="43">
        <v>2689</v>
      </c>
      <c r="J45" s="13">
        <v>2689</v>
      </c>
      <c r="K45" s="13">
        <v>2689</v>
      </c>
      <c r="L45" s="13">
        <v>2690</v>
      </c>
      <c r="M45" s="27">
        <v>8764</v>
      </c>
      <c r="N45" s="27">
        <v>2191</v>
      </c>
      <c r="O45" s="27">
        <v>2191</v>
      </c>
      <c r="P45" s="27">
        <v>2191</v>
      </c>
      <c r="Q45" s="27">
        <v>2191</v>
      </c>
      <c r="R45" s="32">
        <v>1993</v>
      </c>
      <c r="S45" s="32">
        <v>498</v>
      </c>
      <c r="T45" s="32">
        <v>498</v>
      </c>
      <c r="U45" s="32">
        <v>498</v>
      </c>
      <c r="V45" s="32">
        <v>499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v>0.54520715889820803</v>
      </c>
      <c r="F46" s="74">
        <v>0.45479284110179197</v>
      </c>
      <c r="G46" s="52"/>
      <c r="H46" s="43">
        <v>0</v>
      </c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v>0.53444598436279789</v>
      </c>
      <c r="F47" s="74">
        <v>0.46555401563720211</v>
      </c>
      <c r="G47" s="52"/>
      <c r="H47" s="43">
        <v>0</v>
      </c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v>0.43382559774964841</v>
      </c>
      <c r="F48" s="74">
        <v>0.56617440225035165</v>
      </c>
      <c r="G48" s="52">
        <v>14220</v>
      </c>
      <c r="H48" s="43">
        <v>13330</v>
      </c>
      <c r="I48" s="43">
        <v>3333</v>
      </c>
      <c r="J48" s="13">
        <v>3333</v>
      </c>
      <c r="K48" s="13">
        <v>3333</v>
      </c>
      <c r="L48" s="13">
        <v>3331</v>
      </c>
      <c r="M48" s="27">
        <v>5783</v>
      </c>
      <c r="N48" s="27">
        <v>1446</v>
      </c>
      <c r="O48" s="27">
        <v>1446</v>
      </c>
      <c r="P48" s="27">
        <v>1446</v>
      </c>
      <c r="Q48" s="27">
        <v>1445</v>
      </c>
      <c r="R48" s="32">
        <v>7547</v>
      </c>
      <c r="S48" s="32">
        <v>1887</v>
      </c>
      <c r="T48" s="32">
        <v>1887</v>
      </c>
      <c r="U48" s="32">
        <v>1887</v>
      </c>
      <c r="V48" s="32">
        <v>1886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v>0.4304814287422416</v>
      </c>
      <c r="F49" s="74">
        <v>0.5695185712577584</v>
      </c>
      <c r="G49" s="52"/>
      <c r="H49" s="43">
        <v>0</v>
      </c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v>0.44104957786290772</v>
      </c>
      <c r="F50" s="74">
        <v>0.55895042213709223</v>
      </c>
      <c r="G50" s="52">
        <v>53774</v>
      </c>
      <c r="H50" s="43">
        <v>7266</v>
      </c>
      <c r="I50" s="43">
        <v>1817</v>
      </c>
      <c r="J50" s="13">
        <v>1817</v>
      </c>
      <c r="K50" s="13">
        <v>1817</v>
      </c>
      <c r="L50" s="13">
        <v>1815</v>
      </c>
      <c r="M50" s="27">
        <v>3205</v>
      </c>
      <c r="N50" s="27">
        <v>801</v>
      </c>
      <c r="O50" s="27">
        <v>801</v>
      </c>
      <c r="P50" s="27">
        <v>801</v>
      </c>
      <c r="Q50" s="27">
        <v>802</v>
      </c>
      <c r="R50" s="32">
        <v>4061</v>
      </c>
      <c r="S50" s="32">
        <v>1016</v>
      </c>
      <c r="T50" s="32">
        <v>1016</v>
      </c>
      <c r="U50" s="32">
        <v>1016</v>
      </c>
      <c r="V50" s="32">
        <v>1013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v>0.85633633633633632</v>
      </c>
      <c r="F51" s="74">
        <v>0.14366366366366368</v>
      </c>
      <c r="G51" s="52">
        <v>8325</v>
      </c>
      <c r="H51" s="43">
        <v>833</v>
      </c>
      <c r="I51" s="43">
        <v>208</v>
      </c>
      <c r="J51" s="13">
        <v>208</v>
      </c>
      <c r="K51" s="13">
        <v>208</v>
      </c>
      <c r="L51" s="13">
        <v>209</v>
      </c>
      <c r="M51" s="27">
        <v>713</v>
      </c>
      <c r="N51" s="27">
        <v>178</v>
      </c>
      <c r="O51" s="27">
        <v>178</v>
      </c>
      <c r="P51" s="27">
        <v>178</v>
      </c>
      <c r="Q51" s="27">
        <v>179</v>
      </c>
      <c r="R51" s="32">
        <v>120</v>
      </c>
      <c r="S51" s="32">
        <v>30</v>
      </c>
      <c r="T51" s="32">
        <v>30</v>
      </c>
      <c r="U51" s="32">
        <v>30</v>
      </c>
      <c r="V51" s="32">
        <v>30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v>0.53672975122006972</v>
      </c>
      <c r="F52" s="74">
        <v>0.46327024877993028</v>
      </c>
      <c r="G52" s="52"/>
      <c r="H52" s="43">
        <v>0</v>
      </c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v>0.53672975122006972</v>
      </c>
      <c r="F53" s="74">
        <v>0.46327024877993028</v>
      </c>
      <c r="G53" s="52"/>
      <c r="H53" s="43">
        <v>0</v>
      </c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0</v>
      </c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v>0.53672975122006972</v>
      </c>
      <c r="F58" s="74">
        <v>0.46327024877993028</v>
      </c>
      <c r="G58" s="52"/>
      <c r="H58" s="43">
        <v>0</v>
      </c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v>0.53672975122006972</v>
      </c>
      <c r="F62" s="74">
        <v>0.46327024877993028</v>
      </c>
      <c r="G62" s="52"/>
      <c r="H62" s="43">
        <v>0</v>
      </c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v>0.53672975122006972</v>
      </c>
      <c r="F65" s="74">
        <v>0.46327024877993028</v>
      </c>
      <c r="G65" s="52"/>
      <c r="H65" s="43">
        <v>0</v>
      </c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v>0.53672975122006972</v>
      </c>
      <c r="F66" s="74">
        <v>0.46327024877993028</v>
      </c>
      <c r="G66" s="52"/>
      <c r="H66" s="43">
        <v>0</v>
      </c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v>0.53672975122006972</v>
      </c>
      <c r="F67" s="74">
        <v>0.46327024877993028</v>
      </c>
      <c r="G67" s="52"/>
      <c r="H67" s="43">
        <v>0</v>
      </c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v>8397563</v>
      </c>
      <c r="D81" s="74">
        <v>7052450</v>
      </c>
      <c r="E81" s="74">
        <v>0.54353112842040974</v>
      </c>
      <c r="F81" s="74">
        <v>0.45646887157959026</v>
      </c>
      <c r="G81" s="54">
        <v>822585</v>
      </c>
      <c r="H81" s="54">
        <v>223743</v>
      </c>
      <c r="I81" s="54">
        <v>55938</v>
      </c>
      <c r="J81" s="8">
        <v>55938</v>
      </c>
      <c r="K81" s="8">
        <v>55938</v>
      </c>
      <c r="L81" s="8">
        <v>55929</v>
      </c>
      <c r="M81" s="8">
        <v>122080</v>
      </c>
      <c r="N81" s="8">
        <v>30522</v>
      </c>
      <c r="O81" s="8">
        <v>30522</v>
      </c>
      <c r="P81" s="8">
        <v>30522</v>
      </c>
      <c r="Q81" s="8">
        <v>30514</v>
      </c>
      <c r="R81" s="8">
        <v>101663</v>
      </c>
      <c r="S81" s="8">
        <v>25416</v>
      </c>
      <c r="T81" s="8">
        <v>25416</v>
      </c>
      <c r="U81" s="8">
        <v>25416</v>
      </c>
      <c r="V81" s="8">
        <v>25415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O7" activePane="bottomRight" state="frozen"/>
      <selection pane="topRight" activeCell="G1" sqref="G1"/>
      <selection pane="bottomLeft" activeCell="A7" sqref="A7"/>
      <selection pane="bottomRight" activeCell="A81" sqref="A1:V81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264</v>
      </c>
    </row>
    <row r="3" spans="1:22" ht="15.75" x14ac:dyDescent="0.25">
      <c r="B3" s="20" t="s">
        <v>263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118</v>
      </c>
      <c r="N5" s="117" t="s">
        <v>65</v>
      </c>
      <c r="O5" s="118"/>
      <c r="P5" s="118"/>
      <c r="Q5" s="119"/>
      <c r="R5" s="128" t="s">
        <v>118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31"/>
      <c r="J6" s="133"/>
      <c r="K6" s="133"/>
      <c r="L6" s="133"/>
      <c r="M6" s="129"/>
      <c r="N6" s="68" t="s">
        <v>66</v>
      </c>
      <c r="O6" s="68" t="s">
        <v>67</v>
      </c>
      <c r="P6" s="68" t="s">
        <v>68</v>
      </c>
      <c r="Q6" s="68" t="s">
        <v>69</v>
      </c>
      <c r="R6" s="129"/>
      <c r="S6" s="68" t="s">
        <v>66</v>
      </c>
      <c r="T6" s="68" t="s">
        <v>67</v>
      </c>
      <c r="U6" s="68" t="s">
        <v>68</v>
      </c>
      <c r="V6" s="68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52" si="8">ROUND(M8/4,0)</f>
        <v>0</v>
      </c>
      <c r="O8" s="32">
        <f t="shared" ref="O8:O52" si="9">N8</f>
        <v>0</v>
      </c>
      <c r="P8" s="32">
        <f t="shared" ref="P8:P52" si="10">N8</f>
        <v>0</v>
      </c>
      <c r="Q8" s="32">
        <f t="shared" ref="Q8:Q52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5700</v>
      </c>
      <c r="I39" s="43">
        <f t="shared" si="7"/>
        <v>1425</v>
      </c>
      <c r="J39" s="13">
        <f t="shared" si="3"/>
        <v>1425</v>
      </c>
      <c r="K39" s="13">
        <f t="shared" si="4"/>
        <v>1425</v>
      </c>
      <c r="L39" s="13">
        <f t="shared" si="5"/>
        <v>1425</v>
      </c>
      <c r="M39" s="27">
        <f t="shared" si="6"/>
        <v>3059</v>
      </c>
      <c r="N39" s="27">
        <f t="shared" si="8"/>
        <v>765</v>
      </c>
      <c r="O39" s="27">
        <f t="shared" si="9"/>
        <v>765</v>
      </c>
      <c r="P39" s="27">
        <f t="shared" si="10"/>
        <v>765</v>
      </c>
      <c r="Q39" s="27">
        <f t="shared" si="11"/>
        <v>764</v>
      </c>
      <c r="R39" s="32">
        <f t="shared" si="12"/>
        <v>2641</v>
      </c>
      <c r="S39" s="32">
        <f t="shared" si="13"/>
        <v>660</v>
      </c>
      <c r="T39" s="32">
        <f t="shared" si="13"/>
        <v>660</v>
      </c>
      <c r="U39" s="32">
        <f t="shared" si="13"/>
        <v>660</v>
      </c>
      <c r="V39" s="32">
        <f t="shared" si="13"/>
        <v>661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52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ref="M53:M80" si="16">ROUND(H53*E53,0)</f>
        <v>0</v>
      </c>
      <c r="N53" s="27">
        <f t="shared" ref="N53:N80" si="17">ROUND(M53/4,0)</f>
        <v>0</v>
      </c>
      <c r="O53" s="27">
        <f t="shared" ref="O53:O80" si="18">N53</f>
        <v>0</v>
      </c>
      <c r="P53" s="27">
        <f t="shared" ref="P53:P80" si="19">N53</f>
        <v>0</v>
      </c>
      <c r="Q53" s="27">
        <f t="shared" ref="Q53:Q80" si="20">M53-N53-O53-P53</f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6"/>
        <v>0</v>
      </c>
      <c r="N54" s="27">
        <f t="shared" si="17"/>
        <v>0</v>
      </c>
      <c r="O54" s="27">
        <f t="shared" si="18"/>
        <v>0</v>
      </c>
      <c r="P54" s="27">
        <f t="shared" si="19"/>
        <v>0</v>
      </c>
      <c r="Q54" s="27">
        <f t="shared" si="20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6"/>
        <v>0</v>
      </c>
      <c r="N55" s="27">
        <f t="shared" si="17"/>
        <v>0</v>
      </c>
      <c r="O55" s="27">
        <f t="shared" si="18"/>
        <v>0</v>
      </c>
      <c r="P55" s="27">
        <f t="shared" si="19"/>
        <v>0</v>
      </c>
      <c r="Q55" s="27">
        <f t="shared" si="20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6"/>
        <v>0</v>
      </c>
      <c r="N56" s="27">
        <f t="shared" si="17"/>
        <v>0</v>
      </c>
      <c r="O56" s="27">
        <f t="shared" si="18"/>
        <v>0</v>
      </c>
      <c r="P56" s="27">
        <f t="shared" si="19"/>
        <v>0</v>
      </c>
      <c r="Q56" s="27">
        <f t="shared" si="20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6"/>
        <v>0</v>
      </c>
      <c r="N57" s="27">
        <f t="shared" si="17"/>
        <v>0</v>
      </c>
      <c r="O57" s="27">
        <f t="shared" si="18"/>
        <v>0</v>
      </c>
      <c r="P57" s="27">
        <f t="shared" si="19"/>
        <v>0</v>
      </c>
      <c r="Q57" s="27">
        <f t="shared" si="20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 t="shared" si="16"/>
        <v>0</v>
      </c>
      <c r="N58" s="27">
        <f t="shared" si="17"/>
        <v>0</v>
      </c>
      <c r="O58" s="27">
        <f t="shared" si="18"/>
        <v>0</v>
      </c>
      <c r="P58" s="27">
        <f t="shared" si="19"/>
        <v>0</v>
      </c>
      <c r="Q58" s="27">
        <f t="shared" si="20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6"/>
        <v>0</v>
      </c>
      <c r="N59" s="27">
        <f t="shared" si="17"/>
        <v>0</v>
      </c>
      <c r="O59" s="27">
        <f t="shared" si="18"/>
        <v>0</v>
      </c>
      <c r="P59" s="27">
        <f t="shared" si="19"/>
        <v>0</v>
      </c>
      <c r="Q59" s="27">
        <f t="shared" si="20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6"/>
        <v>0</v>
      </c>
      <c r="N60" s="27">
        <f t="shared" si="17"/>
        <v>0</v>
      </c>
      <c r="O60" s="27">
        <f t="shared" si="18"/>
        <v>0</v>
      </c>
      <c r="P60" s="27">
        <f t="shared" si="19"/>
        <v>0</v>
      </c>
      <c r="Q60" s="27">
        <f t="shared" si="20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6"/>
        <v>0</v>
      </c>
      <c r="N61" s="27">
        <f t="shared" si="17"/>
        <v>0</v>
      </c>
      <c r="O61" s="27">
        <f t="shared" si="18"/>
        <v>0</v>
      </c>
      <c r="P61" s="27">
        <f t="shared" si="19"/>
        <v>0</v>
      </c>
      <c r="Q61" s="27">
        <f t="shared" si="20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6"/>
        <v>0</v>
      </c>
      <c r="N62" s="27">
        <f t="shared" si="17"/>
        <v>0</v>
      </c>
      <c r="O62" s="27">
        <f t="shared" si="18"/>
        <v>0</v>
      </c>
      <c r="P62" s="27">
        <f t="shared" si="19"/>
        <v>0</v>
      </c>
      <c r="Q62" s="27">
        <f t="shared" si="20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6"/>
        <v>0</v>
      </c>
      <c r="N63" s="27">
        <f t="shared" si="17"/>
        <v>0</v>
      </c>
      <c r="O63" s="27">
        <f t="shared" si="18"/>
        <v>0</v>
      </c>
      <c r="P63" s="27">
        <f t="shared" si="19"/>
        <v>0</v>
      </c>
      <c r="Q63" s="27">
        <f t="shared" si="20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6"/>
        <v>0</v>
      </c>
      <c r="N64" s="27">
        <f t="shared" si="17"/>
        <v>0</v>
      </c>
      <c r="O64" s="27">
        <f t="shared" si="18"/>
        <v>0</v>
      </c>
      <c r="P64" s="27">
        <f t="shared" si="19"/>
        <v>0</v>
      </c>
      <c r="Q64" s="27">
        <f t="shared" si="20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6"/>
        <v>0</v>
      </c>
      <c r="N65" s="27">
        <f t="shared" si="17"/>
        <v>0</v>
      </c>
      <c r="O65" s="27">
        <f t="shared" si="18"/>
        <v>0</v>
      </c>
      <c r="P65" s="27">
        <f t="shared" si="19"/>
        <v>0</v>
      </c>
      <c r="Q65" s="27">
        <f t="shared" si="20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6"/>
        <v>0</v>
      </c>
      <c r="N66" s="27">
        <f t="shared" si="17"/>
        <v>0</v>
      </c>
      <c r="O66" s="27">
        <f t="shared" si="18"/>
        <v>0</v>
      </c>
      <c r="P66" s="27">
        <f t="shared" si="19"/>
        <v>0</v>
      </c>
      <c r="Q66" s="27">
        <f t="shared" si="20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6"/>
        <v>0</v>
      </c>
      <c r="N67" s="27">
        <f t="shared" si="17"/>
        <v>0</v>
      </c>
      <c r="O67" s="27">
        <f t="shared" si="18"/>
        <v>0</v>
      </c>
      <c r="P67" s="27">
        <f t="shared" si="19"/>
        <v>0</v>
      </c>
      <c r="Q67" s="27">
        <f t="shared" si="20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6"/>
        <v>0</v>
      </c>
      <c r="N68" s="27">
        <f t="shared" si="17"/>
        <v>0</v>
      </c>
      <c r="O68" s="27">
        <f t="shared" si="18"/>
        <v>0</v>
      </c>
      <c r="P68" s="27">
        <f t="shared" si="19"/>
        <v>0</v>
      </c>
      <c r="Q68" s="27">
        <f t="shared" si="20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6"/>
        <v>0</v>
      </c>
      <c r="N69" s="27">
        <f t="shared" si="17"/>
        <v>0</v>
      </c>
      <c r="O69" s="27">
        <f t="shared" si="18"/>
        <v>0</v>
      </c>
      <c r="P69" s="27">
        <f t="shared" si="19"/>
        <v>0</v>
      </c>
      <c r="Q69" s="27">
        <f t="shared" si="20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6"/>
        <v>0</v>
      </c>
      <c r="N70" s="27">
        <f t="shared" si="17"/>
        <v>0</v>
      </c>
      <c r="O70" s="27">
        <f t="shared" si="18"/>
        <v>0</v>
      </c>
      <c r="P70" s="27">
        <f t="shared" si="19"/>
        <v>0</v>
      </c>
      <c r="Q70" s="27">
        <f t="shared" si="20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/>
      <c r="I71" s="43">
        <f t="shared" si="7"/>
        <v>0</v>
      </c>
      <c r="J71" s="13">
        <f t="shared" ref="J71:J80" si="21">I71</f>
        <v>0</v>
      </c>
      <c r="K71" s="13">
        <f t="shared" ref="K71:K80" si="22">I71</f>
        <v>0</v>
      </c>
      <c r="L71" s="13">
        <f t="shared" ref="L71:L80" si="23">H71-I71-J71-K71</f>
        <v>0</v>
      </c>
      <c r="M71" s="27">
        <f t="shared" si="16"/>
        <v>0</v>
      </c>
      <c r="N71" s="27">
        <f t="shared" si="17"/>
        <v>0</v>
      </c>
      <c r="O71" s="27">
        <f t="shared" si="18"/>
        <v>0</v>
      </c>
      <c r="P71" s="27">
        <f t="shared" si="19"/>
        <v>0</v>
      </c>
      <c r="Q71" s="27">
        <f t="shared" si="20"/>
        <v>0</v>
      </c>
      <c r="R71" s="32">
        <f t="shared" si="12"/>
        <v>0</v>
      </c>
      <c r="S71" s="32">
        <f t="shared" ref="S71:V79" si="24">I71-N71</f>
        <v>0</v>
      </c>
      <c r="T71" s="32">
        <f t="shared" si="24"/>
        <v>0</v>
      </c>
      <c r="U71" s="32">
        <f t="shared" si="24"/>
        <v>0</v>
      </c>
      <c r="V71" s="32">
        <f t="shared" si="24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/>
      <c r="I72" s="43">
        <f t="shared" ref="I72:I80" si="25">ROUND(H72/4,0)</f>
        <v>0</v>
      </c>
      <c r="J72" s="13">
        <f t="shared" si="21"/>
        <v>0</v>
      </c>
      <c r="K72" s="13">
        <f t="shared" si="22"/>
        <v>0</v>
      </c>
      <c r="L72" s="13">
        <f t="shared" si="23"/>
        <v>0</v>
      </c>
      <c r="M72" s="27">
        <f t="shared" si="16"/>
        <v>0</v>
      </c>
      <c r="N72" s="27">
        <f t="shared" si="17"/>
        <v>0</v>
      </c>
      <c r="O72" s="27">
        <f t="shared" si="18"/>
        <v>0</v>
      </c>
      <c r="P72" s="27">
        <f t="shared" si="19"/>
        <v>0</v>
      </c>
      <c r="Q72" s="27">
        <f t="shared" si="20"/>
        <v>0</v>
      </c>
      <c r="R72" s="32">
        <f t="shared" ref="R72:R79" si="26">S72+T72+U72+V72</f>
        <v>0</v>
      </c>
      <c r="S72" s="32">
        <f t="shared" si="24"/>
        <v>0</v>
      </c>
      <c r="T72" s="32">
        <f t="shared" si="24"/>
        <v>0</v>
      </c>
      <c r="U72" s="32">
        <f t="shared" si="24"/>
        <v>0</v>
      </c>
      <c r="V72" s="32">
        <f t="shared" si="24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/>
      <c r="I73" s="43">
        <f t="shared" si="25"/>
        <v>0</v>
      </c>
      <c r="J73" s="13">
        <f t="shared" si="21"/>
        <v>0</v>
      </c>
      <c r="K73" s="13">
        <f t="shared" si="22"/>
        <v>0</v>
      </c>
      <c r="L73" s="13">
        <f t="shared" si="23"/>
        <v>0</v>
      </c>
      <c r="M73" s="27">
        <f t="shared" si="16"/>
        <v>0</v>
      </c>
      <c r="N73" s="27">
        <f t="shared" si="17"/>
        <v>0</v>
      </c>
      <c r="O73" s="27">
        <f t="shared" si="18"/>
        <v>0</v>
      </c>
      <c r="P73" s="27">
        <f t="shared" si="19"/>
        <v>0</v>
      </c>
      <c r="Q73" s="27">
        <f t="shared" si="20"/>
        <v>0</v>
      </c>
      <c r="R73" s="32">
        <f t="shared" si="26"/>
        <v>0</v>
      </c>
      <c r="S73" s="32">
        <f t="shared" si="24"/>
        <v>0</v>
      </c>
      <c r="T73" s="32">
        <f t="shared" si="24"/>
        <v>0</v>
      </c>
      <c r="U73" s="32">
        <f t="shared" si="24"/>
        <v>0</v>
      </c>
      <c r="V73" s="32">
        <f t="shared" si="24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/>
      <c r="I74" s="43">
        <f t="shared" si="25"/>
        <v>0</v>
      </c>
      <c r="J74" s="13">
        <f t="shared" si="21"/>
        <v>0</v>
      </c>
      <c r="K74" s="13">
        <f t="shared" si="22"/>
        <v>0</v>
      </c>
      <c r="L74" s="13">
        <f t="shared" si="23"/>
        <v>0</v>
      </c>
      <c r="M74" s="27">
        <f t="shared" si="16"/>
        <v>0</v>
      </c>
      <c r="N74" s="27">
        <f t="shared" si="17"/>
        <v>0</v>
      </c>
      <c r="O74" s="27">
        <f t="shared" si="18"/>
        <v>0</v>
      </c>
      <c r="P74" s="27">
        <f t="shared" si="19"/>
        <v>0</v>
      </c>
      <c r="Q74" s="27">
        <f t="shared" si="20"/>
        <v>0</v>
      </c>
      <c r="R74" s="32">
        <f t="shared" si="26"/>
        <v>0</v>
      </c>
      <c r="S74" s="32">
        <f t="shared" si="24"/>
        <v>0</v>
      </c>
      <c r="T74" s="32">
        <f t="shared" si="24"/>
        <v>0</v>
      </c>
      <c r="U74" s="32">
        <f t="shared" si="24"/>
        <v>0</v>
      </c>
      <c r="V74" s="32">
        <f t="shared" si="24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/>
      <c r="I75" s="43">
        <f t="shared" si="25"/>
        <v>0</v>
      </c>
      <c r="J75" s="13">
        <f t="shared" si="21"/>
        <v>0</v>
      </c>
      <c r="K75" s="13">
        <f t="shared" si="22"/>
        <v>0</v>
      </c>
      <c r="L75" s="13">
        <f t="shared" si="23"/>
        <v>0</v>
      </c>
      <c r="M75" s="27">
        <f t="shared" si="16"/>
        <v>0</v>
      </c>
      <c r="N75" s="27">
        <f t="shared" si="17"/>
        <v>0</v>
      </c>
      <c r="O75" s="27">
        <f t="shared" si="18"/>
        <v>0</v>
      </c>
      <c r="P75" s="27">
        <f t="shared" si="19"/>
        <v>0</v>
      </c>
      <c r="Q75" s="27">
        <f t="shared" si="20"/>
        <v>0</v>
      </c>
      <c r="R75" s="32">
        <f t="shared" si="26"/>
        <v>0</v>
      </c>
      <c r="S75" s="32">
        <f t="shared" si="24"/>
        <v>0</v>
      </c>
      <c r="T75" s="32">
        <f t="shared" si="24"/>
        <v>0</v>
      </c>
      <c r="U75" s="32">
        <f t="shared" si="24"/>
        <v>0</v>
      </c>
      <c r="V75" s="32">
        <f t="shared" si="24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/>
      <c r="I76" s="43">
        <f t="shared" si="25"/>
        <v>0</v>
      </c>
      <c r="J76" s="13">
        <f t="shared" si="21"/>
        <v>0</v>
      </c>
      <c r="K76" s="13">
        <f t="shared" si="22"/>
        <v>0</v>
      </c>
      <c r="L76" s="13">
        <f t="shared" si="23"/>
        <v>0</v>
      </c>
      <c r="M76" s="27">
        <f t="shared" si="16"/>
        <v>0</v>
      </c>
      <c r="N76" s="27">
        <f t="shared" si="17"/>
        <v>0</v>
      </c>
      <c r="O76" s="27">
        <f t="shared" si="18"/>
        <v>0</v>
      </c>
      <c r="P76" s="27">
        <f t="shared" si="19"/>
        <v>0</v>
      </c>
      <c r="Q76" s="27">
        <f t="shared" si="20"/>
        <v>0</v>
      </c>
      <c r="R76" s="32">
        <f t="shared" si="26"/>
        <v>0</v>
      </c>
      <c r="S76" s="32">
        <f t="shared" si="24"/>
        <v>0</v>
      </c>
      <c r="T76" s="32">
        <f t="shared" si="24"/>
        <v>0</v>
      </c>
      <c r="U76" s="32">
        <f t="shared" si="24"/>
        <v>0</v>
      </c>
      <c r="V76" s="32">
        <f t="shared" si="24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/>
      <c r="I77" s="43">
        <f t="shared" si="25"/>
        <v>0</v>
      </c>
      <c r="J77" s="13">
        <f t="shared" si="21"/>
        <v>0</v>
      </c>
      <c r="K77" s="13">
        <f t="shared" si="22"/>
        <v>0</v>
      </c>
      <c r="L77" s="13">
        <f t="shared" si="23"/>
        <v>0</v>
      </c>
      <c r="M77" s="27">
        <f t="shared" si="16"/>
        <v>0</v>
      </c>
      <c r="N77" s="27">
        <f t="shared" si="17"/>
        <v>0</v>
      </c>
      <c r="O77" s="27">
        <f t="shared" si="18"/>
        <v>0</v>
      </c>
      <c r="P77" s="27">
        <f t="shared" si="19"/>
        <v>0</v>
      </c>
      <c r="Q77" s="27">
        <f t="shared" si="20"/>
        <v>0</v>
      </c>
      <c r="R77" s="32">
        <f t="shared" si="26"/>
        <v>0</v>
      </c>
      <c r="S77" s="32">
        <f t="shared" si="24"/>
        <v>0</v>
      </c>
      <c r="T77" s="32">
        <f t="shared" si="24"/>
        <v>0</v>
      </c>
      <c r="U77" s="32">
        <f t="shared" si="24"/>
        <v>0</v>
      </c>
      <c r="V77" s="32">
        <f t="shared" si="24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/>
      <c r="I78" s="43">
        <f t="shared" si="25"/>
        <v>0</v>
      </c>
      <c r="J78" s="13">
        <f t="shared" si="21"/>
        <v>0</v>
      </c>
      <c r="K78" s="13">
        <f t="shared" si="22"/>
        <v>0</v>
      </c>
      <c r="L78" s="13">
        <f t="shared" si="23"/>
        <v>0</v>
      </c>
      <c r="M78" s="27">
        <f t="shared" si="16"/>
        <v>0</v>
      </c>
      <c r="N78" s="27">
        <f t="shared" si="17"/>
        <v>0</v>
      </c>
      <c r="O78" s="27">
        <f t="shared" si="18"/>
        <v>0</v>
      </c>
      <c r="P78" s="27">
        <f t="shared" si="19"/>
        <v>0</v>
      </c>
      <c r="Q78" s="27">
        <f t="shared" si="20"/>
        <v>0</v>
      </c>
      <c r="R78" s="32">
        <f t="shared" si="26"/>
        <v>0</v>
      </c>
      <c r="S78" s="32">
        <f t="shared" si="24"/>
        <v>0</v>
      </c>
      <c r="T78" s="32">
        <f t="shared" si="24"/>
        <v>0</v>
      </c>
      <c r="U78" s="32">
        <f t="shared" si="24"/>
        <v>0</v>
      </c>
      <c r="V78" s="32">
        <f t="shared" si="24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/>
      <c r="I79" s="43">
        <f t="shared" si="25"/>
        <v>0</v>
      </c>
      <c r="J79" s="13">
        <f t="shared" si="21"/>
        <v>0</v>
      </c>
      <c r="K79" s="13">
        <f t="shared" si="22"/>
        <v>0</v>
      </c>
      <c r="L79" s="13">
        <f t="shared" si="23"/>
        <v>0</v>
      </c>
      <c r="M79" s="27">
        <f t="shared" si="16"/>
        <v>0</v>
      </c>
      <c r="N79" s="27">
        <f t="shared" si="17"/>
        <v>0</v>
      </c>
      <c r="O79" s="27">
        <f t="shared" si="18"/>
        <v>0</v>
      </c>
      <c r="P79" s="27">
        <f t="shared" si="19"/>
        <v>0</v>
      </c>
      <c r="Q79" s="27">
        <f t="shared" si="20"/>
        <v>0</v>
      </c>
      <c r="R79" s="32">
        <f t="shared" si="26"/>
        <v>0</v>
      </c>
      <c r="S79" s="32">
        <f t="shared" si="24"/>
        <v>0</v>
      </c>
      <c r="T79" s="32">
        <f t="shared" si="24"/>
        <v>0</v>
      </c>
      <c r="U79" s="32">
        <f t="shared" si="24"/>
        <v>0</v>
      </c>
      <c r="V79" s="32">
        <f t="shared" si="24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/>
      <c r="I80" s="43">
        <f t="shared" si="25"/>
        <v>0</v>
      </c>
      <c r="J80" s="13">
        <f t="shared" si="21"/>
        <v>0</v>
      </c>
      <c r="K80" s="13">
        <f t="shared" si="22"/>
        <v>0</v>
      </c>
      <c r="L80" s="13">
        <f t="shared" si="23"/>
        <v>0</v>
      </c>
      <c r="M80" s="27">
        <f t="shared" si="16"/>
        <v>0</v>
      </c>
      <c r="N80" s="27">
        <f t="shared" si="17"/>
        <v>0</v>
      </c>
      <c r="O80" s="27">
        <f t="shared" si="18"/>
        <v>0</v>
      </c>
      <c r="P80" s="27">
        <f t="shared" si="19"/>
        <v>0</v>
      </c>
      <c r="Q80" s="27">
        <f t="shared" si="20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7">C81/(C81+D81)</f>
        <v>0.54353112842040974</v>
      </c>
      <c r="F81" s="74">
        <f t="shared" ref="F81" si="28">1-E81</f>
        <v>0.45646887157959026</v>
      </c>
      <c r="G81" s="54">
        <f t="shared" ref="G81:V81" si="29">SUM(G7:G80)</f>
        <v>822585</v>
      </c>
      <c r="H81" s="54">
        <f t="shared" si="29"/>
        <v>5700</v>
      </c>
      <c r="I81" s="54">
        <f t="shared" si="29"/>
        <v>1425</v>
      </c>
      <c r="J81" s="8">
        <f t="shared" si="29"/>
        <v>1425</v>
      </c>
      <c r="K81" s="8">
        <f t="shared" si="29"/>
        <v>1425</v>
      </c>
      <c r="L81" s="8">
        <f t="shared" si="29"/>
        <v>1425</v>
      </c>
      <c r="M81" s="8">
        <f t="shared" si="29"/>
        <v>3059</v>
      </c>
      <c r="N81" s="8">
        <f t="shared" si="29"/>
        <v>765</v>
      </c>
      <c r="O81" s="8">
        <f t="shared" si="29"/>
        <v>765</v>
      </c>
      <c r="P81" s="8">
        <f t="shared" si="29"/>
        <v>765</v>
      </c>
      <c r="Q81" s="8">
        <f t="shared" si="29"/>
        <v>764</v>
      </c>
      <c r="R81" s="8">
        <f t="shared" si="29"/>
        <v>2641</v>
      </c>
      <c r="S81" s="8">
        <f t="shared" si="29"/>
        <v>660</v>
      </c>
      <c r="T81" s="8">
        <f t="shared" si="29"/>
        <v>660</v>
      </c>
      <c r="U81" s="8">
        <f t="shared" si="29"/>
        <v>660</v>
      </c>
      <c r="V81" s="8">
        <f t="shared" si="29"/>
        <v>661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O7" activePane="bottomRight" state="frozen"/>
      <selection pane="topRight" activeCell="G1" sqref="G1"/>
      <selection pane="bottomLeft" activeCell="A7" sqref="A7"/>
      <selection pane="bottomRight" activeCell="A81" sqref="A1:V81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268</v>
      </c>
    </row>
    <row r="3" spans="1:22" ht="15.75" x14ac:dyDescent="0.25">
      <c r="B3" s="20" t="s">
        <v>269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118</v>
      </c>
      <c r="N5" s="117" t="s">
        <v>65</v>
      </c>
      <c r="O5" s="118"/>
      <c r="P5" s="118"/>
      <c r="Q5" s="119"/>
      <c r="R5" s="128" t="s">
        <v>118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31"/>
      <c r="J6" s="133"/>
      <c r="K6" s="133"/>
      <c r="L6" s="133"/>
      <c r="M6" s="129"/>
      <c r="N6" s="68" t="s">
        <v>66</v>
      </c>
      <c r="O6" s="68" t="s">
        <v>67</v>
      </c>
      <c r="P6" s="68" t="s">
        <v>68</v>
      </c>
      <c r="Q6" s="68" t="s">
        <v>69</v>
      </c>
      <c r="R6" s="129"/>
      <c r="S6" s="68" t="s">
        <v>66</v>
      </c>
      <c r="T6" s="68" t="s">
        <v>67</v>
      </c>
      <c r="U6" s="68" t="s">
        <v>68</v>
      </c>
      <c r="V6" s="68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100</v>
      </c>
      <c r="I39" s="43">
        <f t="shared" si="7"/>
        <v>25</v>
      </c>
      <c r="J39" s="13">
        <f t="shared" si="3"/>
        <v>25</v>
      </c>
      <c r="K39" s="13">
        <f t="shared" si="4"/>
        <v>25</v>
      </c>
      <c r="L39" s="13">
        <f t="shared" si="5"/>
        <v>25</v>
      </c>
      <c r="M39" s="27">
        <f t="shared" si="6"/>
        <v>54</v>
      </c>
      <c r="N39" s="27">
        <f t="shared" si="8"/>
        <v>14</v>
      </c>
      <c r="O39" s="27">
        <f t="shared" si="9"/>
        <v>14</v>
      </c>
      <c r="P39" s="27">
        <f t="shared" si="10"/>
        <v>14</v>
      </c>
      <c r="Q39" s="27">
        <f t="shared" si="11"/>
        <v>12</v>
      </c>
      <c r="R39" s="32">
        <f t="shared" si="12"/>
        <v>46</v>
      </c>
      <c r="S39" s="32">
        <f t="shared" si="13"/>
        <v>11</v>
      </c>
      <c r="T39" s="32">
        <f t="shared" si="13"/>
        <v>11</v>
      </c>
      <c r="U39" s="32">
        <f t="shared" si="13"/>
        <v>11</v>
      </c>
      <c r="V39" s="32">
        <f t="shared" si="13"/>
        <v>13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80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4"/>
        <v>0</v>
      </c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4"/>
        <v>0</v>
      </c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4"/>
        <v>0</v>
      </c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 t="shared" si="14"/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4"/>
        <v>0</v>
      </c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4"/>
        <v>0</v>
      </c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4"/>
        <v>0</v>
      </c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4"/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4"/>
        <v>0</v>
      </c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4"/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4"/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4"/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4"/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4"/>
        <v>0</v>
      </c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4"/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4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/>
      <c r="I71" s="43">
        <f t="shared" si="7"/>
        <v>0</v>
      </c>
      <c r="J71" s="13">
        <f t="shared" ref="J71:J80" si="16">I71</f>
        <v>0</v>
      </c>
      <c r="K71" s="13">
        <f t="shared" ref="K71:K80" si="17">I71</f>
        <v>0</v>
      </c>
      <c r="L71" s="13">
        <f t="shared" ref="L71:L80" si="18">H71-I71-J71-K71</f>
        <v>0</v>
      </c>
      <c r="M71" s="27">
        <f t="shared" si="14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19">I71-N71</f>
        <v>0</v>
      </c>
      <c r="T71" s="32">
        <f t="shared" si="19"/>
        <v>0</v>
      </c>
      <c r="U71" s="32">
        <f t="shared" si="19"/>
        <v>0</v>
      </c>
      <c r="V71" s="32">
        <f t="shared" si="19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/>
      <c r="I72" s="43">
        <f t="shared" ref="I72:I80" si="20">ROUND(H72/4,0)</f>
        <v>0</v>
      </c>
      <c r="J72" s="13">
        <f t="shared" si="16"/>
        <v>0</v>
      </c>
      <c r="K72" s="13">
        <f t="shared" si="17"/>
        <v>0</v>
      </c>
      <c r="L72" s="13">
        <f t="shared" si="18"/>
        <v>0</v>
      </c>
      <c r="M72" s="27">
        <f t="shared" si="14"/>
        <v>0</v>
      </c>
      <c r="N72" s="27">
        <f t="shared" ref="N72:N80" si="21">ROUND(M72/4,0)</f>
        <v>0</v>
      </c>
      <c r="O72" s="27">
        <f t="shared" ref="O72:O80" si="22">N72</f>
        <v>0</v>
      </c>
      <c r="P72" s="27">
        <f t="shared" ref="P72:P80" si="23">N72</f>
        <v>0</v>
      </c>
      <c r="Q72" s="27">
        <f t="shared" ref="Q72:Q80" si="24">M72-N72-O72-P72</f>
        <v>0</v>
      </c>
      <c r="R72" s="32">
        <f t="shared" ref="R72:R79" si="25">S72+T72+U72+V72</f>
        <v>0</v>
      </c>
      <c r="S72" s="32">
        <f t="shared" si="19"/>
        <v>0</v>
      </c>
      <c r="T72" s="32">
        <f t="shared" si="19"/>
        <v>0</v>
      </c>
      <c r="U72" s="32">
        <f t="shared" si="19"/>
        <v>0</v>
      </c>
      <c r="V72" s="32">
        <f t="shared" si="19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/>
      <c r="I73" s="43">
        <f t="shared" si="20"/>
        <v>0</v>
      </c>
      <c r="J73" s="13">
        <f t="shared" si="16"/>
        <v>0</v>
      </c>
      <c r="K73" s="13">
        <f t="shared" si="17"/>
        <v>0</v>
      </c>
      <c r="L73" s="13">
        <f t="shared" si="18"/>
        <v>0</v>
      </c>
      <c r="M73" s="27">
        <f t="shared" si="14"/>
        <v>0</v>
      </c>
      <c r="N73" s="27">
        <f t="shared" si="21"/>
        <v>0</v>
      </c>
      <c r="O73" s="27">
        <f t="shared" si="22"/>
        <v>0</v>
      </c>
      <c r="P73" s="27">
        <f t="shared" si="23"/>
        <v>0</v>
      </c>
      <c r="Q73" s="27">
        <f t="shared" si="24"/>
        <v>0</v>
      </c>
      <c r="R73" s="32">
        <f t="shared" si="25"/>
        <v>0</v>
      </c>
      <c r="S73" s="32">
        <f t="shared" si="19"/>
        <v>0</v>
      </c>
      <c r="T73" s="32">
        <f t="shared" si="19"/>
        <v>0</v>
      </c>
      <c r="U73" s="32">
        <f t="shared" si="19"/>
        <v>0</v>
      </c>
      <c r="V73" s="32">
        <f t="shared" si="19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/>
      <c r="I74" s="43">
        <f t="shared" si="20"/>
        <v>0</v>
      </c>
      <c r="J74" s="13">
        <f t="shared" si="16"/>
        <v>0</v>
      </c>
      <c r="K74" s="13">
        <f t="shared" si="17"/>
        <v>0</v>
      </c>
      <c r="L74" s="13">
        <f t="shared" si="18"/>
        <v>0</v>
      </c>
      <c r="M74" s="27">
        <f t="shared" si="14"/>
        <v>0</v>
      </c>
      <c r="N74" s="27">
        <f t="shared" si="21"/>
        <v>0</v>
      </c>
      <c r="O74" s="27">
        <f t="shared" si="22"/>
        <v>0</v>
      </c>
      <c r="P74" s="27">
        <f t="shared" si="23"/>
        <v>0</v>
      </c>
      <c r="Q74" s="27">
        <f t="shared" si="24"/>
        <v>0</v>
      </c>
      <c r="R74" s="32">
        <f t="shared" si="25"/>
        <v>0</v>
      </c>
      <c r="S74" s="32">
        <f t="shared" si="19"/>
        <v>0</v>
      </c>
      <c r="T74" s="32">
        <f t="shared" si="19"/>
        <v>0</v>
      </c>
      <c r="U74" s="32">
        <f t="shared" si="19"/>
        <v>0</v>
      </c>
      <c r="V74" s="32">
        <f t="shared" si="19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/>
      <c r="I75" s="43">
        <f t="shared" si="20"/>
        <v>0</v>
      </c>
      <c r="J75" s="13">
        <f t="shared" si="16"/>
        <v>0</v>
      </c>
      <c r="K75" s="13">
        <f t="shared" si="17"/>
        <v>0</v>
      </c>
      <c r="L75" s="13">
        <f t="shared" si="18"/>
        <v>0</v>
      </c>
      <c r="M75" s="27">
        <f t="shared" si="14"/>
        <v>0</v>
      </c>
      <c r="N75" s="27">
        <f t="shared" si="21"/>
        <v>0</v>
      </c>
      <c r="O75" s="27">
        <f t="shared" si="22"/>
        <v>0</v>
      </c>
      <c r="P75" s="27">
        <f t="shared" si="23"/>
        <v>0</v>
      </c>
      <c r="Q75" s="27">
        <f t="shared" si="24"/>
        <v>0</v>
      </c>
      <c r="R75" s="32">
        <f t="shared" si="25"/>
        <v>0</v>
      </c>
      <c r="S75" s="32">
        <f t="shared" si="19"/>
        <v>0</v>
      </c>
      <c r="T75" s="32">
        <f t="shared" si="19"/>
        <v>0</v>
      </c>
      <c r="U75" s="32">
        <f t="shared" si="19"/>
        <v>0</v>
      </c>
      <c r="V75" s="32">
        <f t="shared" si="19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/>
      <c r="I76" s="43">
        <f t="shared" si="20"/>
        <v>0</v>
      </c>
      <c r="J76" s="13">
        <f t="shared" si="16"/>
        <v>0</v>
      </c>
      <c r="K76" s="13">
        <f t="shared" si="17"/>
        <v>0</v>
      </c>
      <c r="L76" s="13">
        <f t="shared" si="18"/>
        <v>0</v>
      </c>
      <c r="M76" s="27">
        <f t="shared" si="14"/>
        <v>0</v>
      </c>
      <c r="N76" s="27">
        <f t="shared" si="21"/>
        <v>0</v>
      </c>
      <c r="O76" s="27">
        <f t="shared" si="22"/>
        <v>0</v>
      </c>
      <c r="P76" s="27">
        <f t="shared" si="23"/>
        <v>0</v>
      </c>
      <c r="Q76" s="27">
        <f t="shared" si="24"/>
        <v>0</v>
      </c>
      <c r="R76" s="32">
        <f t="shared" si="25"/>
        <v>0</v>
      </c>
      <c r="S76" s="32">
        <f t="shared" si="19"/>
        <v>0</v>
      </c>
      <c r="T76" s="32">
        <f t="shared" si="19"/>
        <v>0</v>
      </c>
      <c r="U76" s="32">
        <f t="shared" si="19"/>
        <v>0</v>
      </c>
      <c r="V76" s="32">
        <f t="shared" si="19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/>
      <c r="I77" s="43">
        <f t="shared" si="20"/>
        <v>0</v>
      </c>
      <c r="J77" s="13">
        <f t="shared" si="16"/>
        <v>0</v>
      </c>
      <c r="K77" s="13">
        <f t="shared" si="17"/>
        <v>0</v>
      </c>
      <c r="L77" s="13">
        <f t="shared" si="18"/>
        <v>0</v>
      </c>
      <c r="M77" s="27">
        <f t="shared" si="14"/>
        <v>0</v>
      </c>
      <c r="N77" s="27">
        <f t="shared" si="21"/>
        <v>0</v>
      </c>
      <c r="O77" s="27">
        <f t="shared" si="22"/>
        <v>0</v>
      </c>
      <c r="P77" s="27">
        <f t="shared" si="23"/>
        <v>0</v>
      </c>
      <c r="Q77" s="27">
        <f t="shared" si="24"/>
        <v>0</v>
      </c>
      <c r="R77" s="32">
        <f t="shared" si="25"/>
        <v>0</v>
      </c>
      <c r="S77" s="32">
        <f t="shared" si="19"/>
        <v>0</v>
      </c>
      <c r="T77" s="32">
        <f t="shared" si="19"/>
        <v>0</v>
      </c>
      <c r="U77" s="32">
        <f t="shared" si="19"/>
        <v>0</v>
      </c>
      <c r="V77" s="32">
        <f t="shared" si="19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/>
      <c r="I78" s="43">
        <f t="shared" si="20"/>
        <v>0</v>
      </c>
      <c r="J78" s="13">
        <f t="shared" si="16"/>
        <v>0</v>
      </c>
      <c r="K78" s="13">
        <f t="shared" si="17"/>
        <v>0</v>
      </c>
      <c r="L78" s="13">
        <f t="shared" si="18"/>
        <v>0</v>
      </c>
      <c r="M78" s="27">
        <f t="shared" si="14"/>
        <v>0</v>
      </c>
      <c r="N78" s="27">
        <f t="shared" si="21"/>
        <v>0</v>
      </c>
      <c r="O78" s="27">
        <f t="shared" si="22"/>
        <v>0</v>
      </c>
      <c r="P78" s="27">
        <f t="shared" si="23"/>
        <v>0</v>
      </c>
      <c r="Q78" s="27">
        <f t="shared" si="24"/>
        <v>0</v>
      </c>
      <c r="R78" s="32">
        <f t="shared" si="25"/>
        <v>0</v>
      </c>
      <c r="S78" s="32">
        <f t="shared" si="19"/>
        <v>0</v>
      </c>
      <c r="T78" s="32">
        <f t="shared" si="19"/>
        <v>0</v>
      </c>
      <c r="U78" s="32">
        <f t="shared" si="19"/>
        <v>0</v>
      </c>
      <c r="V78" s="32">
        <f t="shared" si="19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/>
      <c r="I79" s="43">
        <f t="shared" si="20"/>
        <v>0</v>
      </c>
      <c r="J79" s="13">
        <f t="shared" si="16"/>
        <v>0</v>
      </c>
      <c r="K79" s="13">
        <f t="shared" si="17"/>
        <v>0</v>
      </c>
      <c r="L79" s="13">
        <f t="shared" si="18"/>
        <v>0</v>
      </c>
      <c r="M79" s="27">
        <f t="shared" si="14"/>
        <v>0</v>
      </c>
      <c r="N79" s="27">
        <f t="shared" si="21"/>
        <v>0</v>
      </c>
      <c r="O79" s="27">
        <f t="shared" si="22"/>
        <v>0</v>
      </c>
      <c r="P79" s="27">
        <f t="shared" si="23"/>
        <v>0</v>
      </c>
      <c r="Q79" s="27">
        <f t="shared" si="24"/>
        <v>0</v>
      </c>
      <c r="R79" s="32">
        <f t="shared" si="25"/>
        <v>0</v>
      </c>
      <c r="S79" s="32">
        <f t="shared" si="19"/>
        <v>0</v>
      </c>
      <c r="T79" s="32">
        <f t="shared" si="19"/>
        <v>0</v>
      </c>
      <c r="U79" s="32">
        <f t="shared" si="19"/>
        <v>0</v>
      </c>
      <c r="V79" s="32">
        <f t="shared" si="19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/>
      <c r="I80" s="43">
        <f t="shared" si="20"/>
        <v>0</v>
      </c>
      <c r="J80" s="13">
        <f t="shared" si="16"/>
        <v>0</v>
      </c>
      <c r="K80" s="13">
        <f t="shared" si="17"/>
        <v>0</v>
      </c>
      <c r="L80" s="13">
        <f t="shared" si="18"/>
        <v>0</v>
      </c>
      <c r="M80" s="27">
        <f t="shared" si="14"/>
        <v>0</v>
      </c>
      <c r="N80" s="27">
        <f t="shared" si="21"/>
        <v>0</v>
      </c>
      <c r="O80" s="27">
        <f t="shared" si="22"/>
        <v>0</v>
      </c>
      <c r="P80" s="27">
        <f t="shared" si="23"/>
        <v>0</v>
      </c>
      <c r="Q80" s="27">
        <f t="shared" si="24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6">C81/(C81+D81)</f>
        <v>0.54353112842040974</v>
      </c>
      <c r="F81" s="74">
        <f t="shared" ref="F81" si="27">1-E81</f>
        <v>0.45646887157959026</v>
      </c>
      <c r="G81" s="54">
        <f t="shared" ref="G81:V81" si="28">SUM(G7:G80)</f>
        <v>822585</v>
      </c>
      <c r="H81" s="54">
        <f t="shared" si="28"/>
        <v>100</v>
      </c>
      <c r="I81" s="54">
        <f t="shared" si="28"/>
        <v>25</v>
      </c>
      <c r="J81" s="8">
        <f t="shared" si="28"/>
        <v>25</v>
      </c>
      <c r="K81" s="8">
        <f t="shared" si="28"/>
        <v>25</v>
      </c>
      <c r="L81" s="8">
        <f t="shared" si="28"/>
        <v>25</v>
      </c>
      <c r="M81" s="8">
        <f t="shared" si="28"/>
        <v>54</v>
      </c>
      <c r="N81" s="8">
        <f t="shared" si="28"/>
        <v>14</v>
      </c>
      <c r="O81" s="8">
        <f t="shared" si="28"/>
        <v>14</v>
      </c>
      <c r="P81" s="8">
        <f t="shared" si="28"/>
        <v>14</v>
      </c>
      <c r="Q81" s="8">
        <f t="shared" si="28"/>
        <v>12</v>
      </c>
      <c r="R81" s="8">
        <f t="shared" si="28"/>
        <v>46</v>
      </c>
      <c r="S81" s="8">
        <f t="shared" si="28"/>
        <v>11</v>
      </c>
      <c r="T81" s="8">
        <f t="shared" si="28"/>
        <v>11</v>
      </c>
      <c r="U81" s="8">
        <f t="shared" si="28"/>
        <v>11</v>
      </c>
      <c r="V81" s="8">
        <f t="shared" si="28"/>
        <v>13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Q70" activePane="bottomRight" state="frozen"/>
      <selection pane="topRight" activeCell="G1" sqref="G1"/>
      <selection pane="bottomLeft" activeCell="A7" sqref="A7"/>
      <selection pane="bottomRight" sqref="A1:V81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270</v>
      </c>
    </row>
    <row r="3" spans="1:22" ht="15.75" x14ac:dyDescent="0.25">
      <c r="B3" s="20" t="s">
        <v>271</v>
      </c>
      <c r="C3" s="71"/>
      <c r="D3" s="71"/>
      <c r="E3" s="71"/>
      <c r="F3" s="71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118</v>
      </c>
      <c r="N5" s="117" t="s">
        <v>65</v>
      </c>
      <c r="O5" s="118"/>
      <c r="P5" s="118"/>
      <c r="Q5" s="119"/>
      <c r="R5" s="128" t="s">
        <v>118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31"/>
      <c r="J6" s="133"/>
      <c r="K6" s="133"/>
      <c r="L6" s="133"/>
      <c r="M6" s="129"/>
      <c r="N6" s="68" t="s">
        <v>66</v>
      </c>
      <c r="O6" s="68" t="s">
        <v>67</v>
      </c>
      <c r="P6" s="68" t="s">
        <v>68</v>
      </c>
      <c r="Q6" s="68" t="s">
        <v>69</v>
      </c>
      <c r="R6" s="129"/>
      <c r="S6" s="68" t="s">
        <v>66</v>
      </c>
      <c r="T6" s="68" t="s">
        <v>67</v>
      </c>
      <c r="U6" s="68" t="s">
        <v>68</v>
      </c>
      <c r="V6" s="68" t="s">
        <v>69</v>
      </c>
    </row>
    <row r="7" spans="1:22" x14ac:dyDescent="0.2">
      <c r="A7" s="27">
        <v>1</v>
      </c>
      <c r="B7" s="3" t="s">
        <v>2</v>
      </c>
      <c r="C7" s="73">
        <v>222</v>
      </c>
      <c r="D7" s="73">
        <v>8167</v>
      </c>
      <c r="E7" s="74">
        <f t="shared" ref="E7:E67" si="0">C7/(C7+D7)</f>
        <v>2.6463225652640362E-2</v>
      </c>
      <c r="F7" s="74">
        <f t="shared" ref="F7:F67" si="1">1-E7</f>
        <v>0.97353677434735963</v>
      </c>
      <c r="G7" s="52">
        <f t="shared" ref="G7:G30" si="2">C7+D7</f>
        <v>8389</v>
      </c>
      <c r="H7" s="43"/>
      <c r="I7" s="43">
        <f>ROUND(H7/4,0)</f>
        <v>0</v>
      </c>
      <c r="J7" s="13">
        <f t="shared" ref="J7:J70" si="3">I7</f>
        <v>0</v>
      </c>
      <c r="K7" s="13">
        <f t="shared" ref="K7:K70" si="4">I7</f>
        <v>0</v>
      </c>
      <c r="L7" s="13">
        <f t="shared" ref="L7:L70" si="5">H7-I7-J7-K7</f>
        <v>0</v>
      </c>
      <c r="M7" s="27">
        <f t="shared" ref="M7:M39" si="6">ROUND(H7*E7,0)</f>
        <v>0</v>
      </c>
      <c r="N7" s="32">
        <f>ROUND(M7/4,0)</f>
        <v>0</v>
      </c>
      <c r="O7" s="32">
        <f>N7</f>
        <v>0</v>
      </c>
      <c r="P7" s="32">
        <f>N7</f>
        <v>0</v>
      </c>
      <c r="Q7" s="32">
        <f>M7-N7-O7-P7</f>
        <v>0</v>
      </c>
      <c r="R7" s="32">
        <f>S7+T7+U7+V7</f>
        <v>0</v>
      </c>
      <c r="S7" s="32">
        <f>I7-N7</f>
        <v>0</v>
      </c>
      <c r="T7" s="32">
        <f>J7-O7</f>
        <v>0</v>
      </c>
      <c r="U7" s="32">
        <f>K7-P7</f>
        <v>0</v>
      </c>
      <c r="V7" s="32">
        <f>L7-Q7</f>
        <v>0</v>
      </c>
    </row>
    <row r="8" spans="1:22" x14ac:dyDescent="0.2">
      <c r="A8" s="27">
        <v>2</v>
      </c>
      <c r="B8" s="3" t="s">
        <v>3</v>
      </c>
      <c r="C8" s="73">
        <v>1082</v>
      </c>
      <c r="D8" s="73">
        <v>13789</v>
      </c>
      <c r="E8" s="74">
        <f t="shared" si="0"/>
        <v>7.2759061260170801E-2</v>
      </c>
      <c r="F8" s="74">
        <f t="shared" si="1"/>
        <v>0.92724093873982916</v>
      </c>
      <c r="G8" s="52">
        <f t="shared" si="2"/>
        <v>14871</v>
      </c>
      <c r="H8" s="43"/>
      <c r="I8" s="43">
        <f t="shared" ref="I8:I71" si="7">ROUND(H8/4,0)</f>
        <v>0</v>
      </c>
      <c r="J8" s="13">
        <f t="shared" si="3"/>
        <v>0</v>
      </c>
      <c r="K8" s="13">
        <f t="shared" si="4"/>
        <v>0</v>
      </c>
      <c r="L8" s="13">
        <f t="shared" si="5"/>
        <v>0</v>
      </c>
      <c r="M8" s="27">
        <f t="shared" si="6"/>
        <v>0</v>
      </c>
      <c r="N8" s="32">
        <f t="shared" ref="N8:N71" si="8">ROUND(M8/4,0)</f>
        <v>0</v>
      </c>
      <c r="O8" s="32">
        <f t="shared" ref="O8:O71" si="9">N8</f>
        <v>0</v>
      </c>
      <c r="P8" s="32">
        <f t="shared" ref="P8:P71" si="10">N8</f>
        <v>0</v>
      </c>
      <c r="Q8" s="32">
        <f t="shared" ref="Q8:Q71" si="11">M8-N8-O8-P8</f>
        <v>0</v>
      </c>
      <c r="R8" s="32">
        <f t="shared" ref="R8:R71" si="12">S8+T8+U8+V8</f>
        <v>0</v>
      </c>
      <c r="S8" s="32">
        <f t="shared" ref="S8:V70" si="13">I8-N8</f>
        <v>0</v>
      </c>
      <c r="T8" s="32">
        <f t="shared" si="13"/>
        <v>0</v>
      </c>
      <c r="U8" s="32">
        <f t="shared" si="13"/>
        <v>0</v>
      </c>
      <c r="V8" s="32">
        <f t="shared" si="13"/>
        <v>0</v>
      </c>
    </row>
    <row r="9" spans="1:22" x14ac:dyDescent="0.2">
      <c r="A9" s="27">
        <v>3</v>
      </c>
      <c r="B9" s="3" t="s">
        <v>4</v>
      </c>
      <c r="C9" s="73">
        <v>17087</v>
      </c>
      <c r="D9" s="73">
        <v>474</v>
      </c>
      <c r="E9" s="74">
        <f t="shared" si="0"/>
        <v>0.97300837082170721</v>
      </c>
      <c r="F9" s="74">
        <f t="shared" si="1"/>
        <v>2.6991629178292786E-2</v>
      </c>
      <c r="G9" s="52">
        <f t="shared" si="2"/>
        <v>17561</v>
      </c>
      <c r="H9" s="43"/>
      <c r="I9" s="43">
        <f t="shared" si="7"/>
        <v>0</v>
      </c>
      <c r="J9" s="13">
        <f t="shared" si="3"/>
        <v>0</v>
      </c>
      <c r="K9" s="13">
        <f t="shared" si="4"/>
        <v>0</v>
      </c>
      <c r="L9" s="13">
        <f t="shared" si="5"/>
        <v>0</v>
      </c>
      <c r="M9" s="27">
        <f t="shared" si="6"/>
        <v>0</v>
      </c>
      <c r="N9" s="32">
        <f t="shared" si="8"/>
        <v>0</v>
      </c>
      <c r="O9" s="32">
        <f t="shared" si="9"/>
        <v>0</v>
      </c>
      <c r="P9" s="32">
        <f t="shared" si="10"/>
        <v>0</v>
      </c>
      <c r="Q9" s="32">
        <f t="shared" si="11"/>
        <v>0</v>
      </c>
      <c r="R9" s="32">
        <f t="shared" si="12"/>
        <v>0</v>
      </c>
      <c r="S9" s="32">
        <f t="shared" si="13"/>
        <v>0</v>
      </c>
      <c r="T9" s="32">
        <f t="shared" si="13"/>
        <v>0</v>
      </c>
      <c r="U9" s="32">
        <f t="shared" si="13"/>
        <v>0</v>
      </c>
      <c r="V9" s="32">
        <f t="shared" si="13"/>
        <v>0</v>
      </c>
    </row>
    <row r="10" spans="1:22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f t="shared" si="0"/>
        <v>0.11076579807155949</v>
      </c>
      <c r="F10" s="74">
        <f t="shared" si="1"/>
        <v>0.88923420192844049</v>
      </c>
      <c r="G10" s="52">
        <f t="shared" si="2"/>
        <v>12549</v>
      </c>
      <c r="H10" s="43"/>
      <c r="I10" s="43">
        <f t="shared" si="7"/>
        <v>0</v>
      </c>
      <c r="J10" s="13">
        <f t="shared" si="3"/>
        <v>0</v>
      </c>
      <c r="K10" s="13">
        <f t="shared" si="4"/>
        <v>0</v>
      </c>
      <c r="L10" s="13">
        <f t="shared" si="5"/>
        <v>0</v>
      </c>
      <c r="M10" s="27">
        <f t="shared" si="6"/>
        <v>0</v>
      </c>
      <c r="N10" s="32">
        <f t="shared" si="8"/>
        <v>0</v>
      </c>
      <c r="O10" s="32">
        <f t="shared" si="9"/>
        <v>0</v>
      </c>
      <c r="P10" s="32">
        <f t="shared" si="10"/>
        <v>0</v>
      </c>
      <c r="Q10" s="32">
        <f t="shared" si="11"/>
        <v>0</v>
      </c>
      <c r="R10" s="32">
        <f t="shared" si="12"/>
        <v>0</v>
      </c>
      <c r="S10" s="32">
        <f t="shared" si="13"/>
        <v>0</v>
      </c>
      <c r="T10" s="32">
        <f t="shared" si="13"/>
        <v>0</v>
      </c>
      <c r="U10" s="32">
        <f t="shared" si="13"/>
        <v>0</v>
      </c>
      <c r="V10" s="32">
        <f t="shared" si="13"/>
        <v>0</v>
      </c>
    </row>
    <row r="11" spans="1:22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f t="shared" si="0"/>
        <v>0.16322158301924222</v>
      </c>
      <c r="F11" s="74">
        <f t="shared" si="1"/>
        <v>0.83677841698075772</v>
      </c>
      <c r="G11" s="52">
        <f t="shared" si="2"/>
        <v>25205</v>
      </c>
      <c r="H11" s="43"/>
      <c r="I11" s="43">
        <f t="shared" si="7"/>
        <v>0</v>
      </c>
      <c r="J11" s="13">
        <f t="shared" si="3"/>
        <v>0</v>
      </c>
      <c r="K11" s="13">
        <f t="shared" si="4"/>
        <v>0</v>
      </c>
      <c r="L11" s="13">
        <f t="shared" si="5"/>
        <v>0</v>
      </c>
      <c r="M11" s="27">
        <f t="shared" si="6"/>
        <v>0</v>
      </c>
      <c r="N11" s="32">
        <f t="shared" si="8"/>
        <v>0</v>
      </c>
      <c r="O11" s="32">
        <f t="shared" si="9"/>
        <v>0</v>
      </c>
      <c r="P11" s="32">
        <f t="shared" si="10"/>
        <v>0</v>
      </c>
      <c r="Q11" s="32">
        <f t="shared" si="11"/>
        <v>0</v>
      </c>
      <c r="R11" s="32">
        <f t="shared" si="12"/>
        <v>0</v>
      </c>
      <c r="S11" s="32">
        <f t="shared" si="13"/>
        <v>0</v>
      </c>
      <c r="T11" s="32">
        <f t="shared" si="13"/>
        <v>0</v>
      </c>
      <c r="U11" s="32">
        <f t="shared" si="13"/>
        <v>0</v>
      </c>
      <c r="V11" s="32">
        <f t="shared" si="13"/>
        <v>0</v>
      </c>
    </row>
    <row r="12" spans="1:22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f t="shared" si="0"/>
        <v>2.3367863165502288E-2</v>
      </c>
      <c r="F12" s="74">
        <f t="shared" si="1"/>
        <v>0.97663213683449768</v>
      </c>
      <c r="G12" s="52">
        <f t="shared" si="2"/>
        <v>8302</v>
      </c>
      <c r="H12" s="43"/>
      <c r="I12" s="43">
        <f t="shared" si="7"/>
        <v>0</v>
      </c>
      <c r="J12" s="13">
        <f t="shared" si="3"/>
        <v>0</v>
      </c>
      <c r="K12" s="13">
        <f t="shared" si="4"/>
        <v>0</v>
      </c>
      <c r="L12" s="13">
        <f t="shared" si="5"/>
        <v>0</v>
      </c>
      <c r="M12" s="27">
        <f t="shared" si="6"/>
        <v>0</v>
      </c>
      <c r="N12" s="32">
        <f t="shared" si="8"/>
        <v>0</v>
      </c>
      <c r="O12" s="32">
        <f t="shared" si="9"/>
        <v>0</v>
      </c>
      <c r="P12" s="32">
        <f t="shared" si="10"/>
        <v>0</v>
      </c>
      <c r="Q12" s="32">
        <f t="shared" si="11"/>
        <v>0</v>
      </c>
      <c r="R12" s="32">
        <f t="shared" si="12"/>
        <v>0</v>
      </c>
      <c r="S12" s="32">
        <f t="shared" si="13"/>
        <v>0</v>
      </c>
      <c r="T12" s="32">
        <f t="shared" si="13"/>
        <v>0</v>
      </c>
      <c r="U12" s="32">
        <f t="shared" si="13"/>
        <v>0</v>
      </c>
      <c r="V12" s="32">
        <f t="shared" si="13"/>
        <v>0</v>
      </c>
    </row>
    <row r="13" spans="1:22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f t="shared" si="0"/>
        <v>0.37550572843800811</v>
      </c>
      <c r="F13" s="74">
        <f t="shared" si="1"/>
        <v>0.62449427156199189</v>
      </c>
      <c r="G13" s="52">
        <f t="shared" si="2"/>
        <v>26447</v>
      </c>
      <c r="H13" s="43"/>
      <c r="I13" s="43">
        <f t="shared" si="7"/>
        <v>0</v>
      </c>
      <c r="J13" s="13">
        <f t="shared" si="3"/>
        <v>0</v>
      </c>
      <c r="K13" s="13">
        <f t="shared" si="4"/>
        <v>0</v>
      </c>
      <c r="L13" s="13">
        <f t="shared" si="5"/>
        <v>0</v>
      </c>
      <c r="M13" s="27">
        <f t="shared" si="6"/>
        <v>0</v>
      </c>
      <c r="N13" s="32">
        <f t="shared" si="8"/>
        <v>0</v>
      </c>
      <c r="O13" s="32">
        <f t="shared" si="9"/>
        <v>0</v>
      </c>
      <c r="P13" s="32">
        <f t="shared" si="10"/>
        <v>0</v>
      </c>
      <c r="Q13" s="32">
        <f t="shared" si="11"/>
        <v>0</v>
      </c>
      <c r="R13" s="32">
        <f t="shared" si="12"/>
        <v>0</v>
      </c>
      <c r="S13" s="32">
        <f t="shared" si="13"/>
        <v>0</v>
      </c>
      <c r="T13" s="32">
        <f t="shared" si="13"/>
        <v>0</v>
      </c>
      <c r="U13" s="32">
        <f t="shared" si="13"/>
        <v>0</v>
      </c>
      <c r="V13" s="32">
        <f t="shared" si="13"/>
        <v>0</v>
      </c>
    </row>
    <row r="14" spans="1:22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f t="shared" si="0"/>
        <v>5.0426418088060296E-2</v>
      </c>
      <c r="F14" s="74">
        <f t="shared" si="1"/>
        <v>0.94957358191193975</v>
      </c>
      <c r="G14" s="52">
        <f t="shared" si="2"/>
        <v>20168</v>
      </c>
      <c r="H14" s="43"/>
      <c r="I14" s="43">
        <f t="shared" si="7"/>
        <v>0</v>
      </c>
      <c r="J14" s="13">
        <f t="shared" si="3"/>
        <v>0</v>
      </c>
      <c r="K14" s="13">
        <f t="shared" si="4"/>
        <v>0</v>
      </c>
      <c r="L14" s="13">
        <f t="shared" si="5"/>
        <v>0</v>
      </c>
      <c r="M14" s="27">
        <f t="shared" si="6"/>
        <v>0</v>
      </c>
      <c r="N14" s="32">
        <f t="shared" si="8"/>
        <v>0</v>
      </c>
      <c r="O14" s="32">
        <f t="shared" si="9"/>
        <v>0</v>
      </c>
      <c r="P14" s="32">
        <f t="shared" si="10"/>
        <v>0</v>
      </c>
      <c r="Q14" s="32">
        <f t="shared" si="11"/>
        <v>0</v>
      </c>
      <c r="R14" s="32">
        <f t="shared" si="12"/>
        <v>0</v>
      </c>
      <c r="S14" s="32">
        <f t="shared" si="13"/>
        <v>0</v>
      </c>
      <c r="T14" s="32">
        <f t="shared" si="13"/>
        <v>0</v>
      </c>
      <c r="U14" s="32">
        <f t="shared" si="13"/>
        <v>0</v>
      </c>
      <c r="V14" s="32">
        <f t="shared" si="13"/>
        <v>0</v>
      </c>
    </row>
    <row r="15" spans="1:22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f t="shared" si="0"/>
        <v>0.89731567720543204</v>
      </c>
      <c r="F15" s="74">
        <f t="shared" si="1"/>
        <v>0.10268432279456796</v>
      </c>
      <c r="G15" s="52">
        <f t="shared" si="2"/>
        <v>47349</v>
      </c>
      <c r="H15" s="43"/>
      <c r="I15" s="43">
        <f t="shared" si="7"/>
        <v>0</v>
      </c>
      <c r="J15" s="13">
        <f t="shared" si="3"/>
        <v>0</v>
      </c>
      <c r="K15" s="13">
        <f t="shared" si="4"/>
        <v>0</v>
      </c>
      <c r="L15" s="13">
        <f t="shared" si="5"/>
        <v>0</v>
      </c>
      <c r="M15" s="27">
        <f t="shared" si="6"/>
        <v>0</v>
      </c>
      <c r="N15" s="32">
        <f t="shared" si="8"/>
        <v>0</v>
      </c>
      <c r="O15" s="32">
        <f t="shared" si="9"/>
        <v>0</v>
      </c>
      <c r="P15" s="32">
        <f t="shared" si="10"/>
        <v>0</v>
      </c>
      <c r="Q15" s="32">
        <f t="shared" si="11"/>
        <v>0</v>
      </c>
      <c r="R15" s="32">
        <f t="shared" si="12"/>
        <v>0</v>
      </c>
      <c r="S15" s="32">
        <f t="shared" si="13"/>
        <v>0</v>
      </c>
      <c r="T15" s="32">
        <f t="shared" si="13"/>
        <v>0</v>
      </c>
      <c r="U15" s="32">
        <f t="shared" si="13"/>
        <v>0</v>
      </c>
      <c r="V15" s="32">
        <f t="shared" si="13"/>
        <v>0</v>
      </c>
    </row>
    <row r="16" spans="1:22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f t="shared" si="0"/>
        <v>8.6658591451808265E-2</v>
      </c>
      <c r="F16" s="74">
        <f t="shared" si="1"/>
        <v>0.91334140854819168</v>
      </c>
      <c r="G16" s="52">
        <f t="shared" si="2"/>
        <v>28895</v>
      </c>
      <c r="H16" s="43"/>
      <c r="I16" s="43">
        <f t="shared" si="7"/>
        <v>0</v>
      </c>
      <c r="J16" s="13">
        <f t="shared" si="3"/>
        <v>0</v>
      </c>
      <c r="K16" s="13">
        <f t="shared" si="4"/>
        <v>0</v>
      </c>
      <c r="L16" s="13">
        <f t="shared" si="5"/>
        <v>0</v>
      </c>
      <c r="M16" s="27">
        <f t="shared" si="6"/>
        <v>0</v>
      </c>
      <c r="N16" s="32">
        <f t="shared" si="8"/>
        <v>0</v>
      </c>
      <c r="O16" s="32">
        <f t="shared" si="9"/>
        <v>0</v>
      </c>
      <c r="P16" s="32">
        <f t="shared" si="10"/>
        <v>0</v>
      </c>
      <c r="Q16" s="32">
        <f t="shared" si="11"/>
        <v>0</v>
      </c>
      <c r="R16" s="32">
        <f t="shared" si="12"/>
        <v>0</v>
      </c>
      <c r="S16" s="32">
        <f t="shared" si="13"/>
        <v>0</v>
      </c>
      <c r="T16" s="32">
        <f t="shared" si="13"/>
        <v>0</v>
      </c>
      <c r="U16" s="32">
        <f t="shared" si="13"/>
        <v>0</v>
      </c>
      <c r="V16" s="32">
        <f t="shared" si="13"/>
        <v>0</v>
      </c>
    </row>
    <row r="17" spans="1:22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f t="shared" si="0"/>
        <v>0.95541082164328661</v>
      </c>
      <c r="F17" s="74">
        <f t="shared" si="1"/>
        <v>4.4589178356713388E-2</v>
      </c>
      <c r="G17" s="52">
        <f t="shared" si="2"/>
        <v>13972</v>
      </c>
      <c r="H17" s="43"/>
      <c r="I17" s="43">
        <f t="shared" si="7"/>
        <v>0</v>
      </c>
      <c r="J17" s="13">
        <f t="shared" si="3"/>
        <v>0</v>
      </c>
      <c r="K17" s="13">
        <f t="shared" si="4"/>
        <v>0</v>
      </c>
      <c r="L17" s="13">
        <f t="shared" si="5"/>
        <v>0</v>
      </c>
      <c r="M17" s="27">
        <f t="shared" si="6"/>
        <v>0</v>
      </c>
      <c r="N17" s="32">
        <f t="shared" si="8"/>
        <v>0</v>
      </c>
      <c r="O17" s="32">
        <f t="shared" si="9"/>
        <v>0</v>
      </c>
      <c r="P17" s="32">
        <f t="shared" si="10"/>
        <v>0</v>
      </c>
      <c r="Q17" s="32">
        <f t="shared" si="11"/>
        <v>0</v>
      </c>
      <c r="R17" s="32">
        <f t="shared" si="12"/>
        <v>0</v>
      </c>
      <c r="S17" s="32">
        <f t="shared" si="13"/>
        <v>0</v>
      </c>
      <c r="T17" s="32">
        <f t="shared" si="13"/>
        <v>0</v>
      </c>
      <c r="U17" s="32">
        <f t="shared" si="13"/>
        <v>0</v>
      </c>
      <c r="V17" s="32">
        <f t="shared" si="13"/>
        <v>0</v>
      </c>
    </row>
    <row r="18" spans="1:22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f t="shared" si="0"/>
        <v>0.34022677490014175</v>
      </c>
      <c r="F18" s="74">
        <f t="shared" si="1"/>
        <v>0.65977322509985825</v>
      </c>
      <c r="G18" s="52">
        <f t="shared" si="2"/>
        <v>15522</v>
      </c>
      <c r="H18" s="43"/>
      <c r="I18" s="43">
        <f t="shared" si="7"/>
        <v>0</v>
      </c>
      <c r="J18" s="13">
        <f t="shared" si="3"/>
        <v>0</v>
      </c>
      <c r="K18" s="13">
        <f t="shared" si="4"/>
        <v>0</v>
      </c>
      <c r="L18" s="13">
        <f t="shared" si="5"/>
        <v>0</v>
      </c>
      <c r="M18" s="27">
        <f t="shared" si="6"/>
        <v>0</v>
      </c>
      <c r="N18" s="32">
        <f t="shared" si="8"/>
        <v>0</v>
      </c>
      <c r="O18" s="32">
        <f t="shared" si="9"/>
        <v>0</v>
      </c>
      <c r="P18" s="32">
        <f t="shared" si="10"/>
        <v>0</v>
      </c>
      <c r="Q18" s="32">
        <f t="shared" si="11"/>
        <v>0</v>
      </c>
      <c r="R18" s="32">
        <f t="shared" si="12"/>
        <v>0</v>
      </c>
      <c r="S18" s="32">
        <f t="shared" si="13"/>
        <v>0</v>
      </c>
      <c r="T18" s="32">
        <f t="shared" si="13"/>
        <v>0</v>
      </c>
      <c r="U18" s="32">
        <f t="shared" si="13"/>
        <v>0</v>
      </c>
      <c r="V18" s="32">
        <f t="shared" si="13"/>
        <v>0</v>
      </c>
    </row>
    <row r="19" spans="1:22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f t="shared" si="0"/>
        <v>5.0309088517690385E-2</v>
      </c>
      <c r="F19" s="74">
        <f t="shared" si="1"/>
        <v>0.94969091148230966</v>
      </c>
      <c r="G19" s="52">
        <f t="shared" si="2"/>
        <v>15206</v>
      </c>
      <c r="H19" s="43"/>
      <c r="I19" s="43">
        <f t="shared" si="7"/>
        <v>0</v>
      </c>
      <c r="J19" s="13">
        <f t="shared" si="3"/>
        <v>0</v>
      </c>
      <c r="K19" s="13">
        <f t="shared" si="4"/>
        <v>0</v>
      </c>
      <c r="L19" s="13">
        <f t="shared" si="5"/>
        <v>0</v>
      </c>
      <c r="M19" s="27">
        <f t="shared" si="6"/>
        <v>0</v>
      </c>
      <c r="N19" s="32">
        <f t="shared" si="8"/>
        <v>0</v>
      </c>
      <c r="O19" s="32">
        <f t="shared" si="9"/>
        <v>0</v>
      </c>
      <c r="P19" s="32">
        <f t="shared" si="10"/>
        <v>0</v>
      </c>
      <c r="Q19" s="32">
        <f t="shared" si="11"/>
        <v>0</v>
      </c>
      <c r="R19" s="32">
        <f t="shared" si="12"/>
        <v>0</v>
      </c>
      <c r="S19" s="32">
        <f t="shared" si="13"/>
        <v>0</v>
      </c>
      <c r="T19" s="32">
        <f t="shared" si="13"/>
        <v>0</v>
      </c>
      <c r="U19" s="32">
        <f t="shared" si="13"/>
        <v>0</v>
      </c>
      <c r="V19" s="32">
        <f t="shared" si="13"/>
        <v>0</v>
      </c>
    </row>
    <row r="20" spans="1:22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f t="shared" si="0"/>
        <v>1.3404333455747338E-2</v>
      </c>
      <c r="F20" s="74">
        <f t="shared" si="1"/>
        <v>0.98659566654425268</v>
      </c>
      <c r="G20" s="52">
        <f t="shared" si="2"/>
        <v>10892</v>
      </c>
      <c r="H20" s="43"/>
      <c r="I20" s="43">
        <f t="shared" si="7"/>
        <v>0</v>
      </c>
      <c r="J20" s="13">
        <f t="shared" si="3"/>
        <v>0</v>
      </c>
      <c r="K20" s="13">
        <f t="shared" si="4"/>
        <v>0</v>
      </c>
      <c r="L20" s="13">
        <f t="shared" si="5"/>
        <v>0</v>
      </c>
      <c r="M20" s="27">
        <f t="shared" si="6"/>
        <v>0</v>
      </c>
      <c r="N20" s="32">
        <f t="shared" si="8"/>
        <v>0</v>
      </c>
      <c r="O20" s="32">
        <f t="shared" si="9"/>
        <v>0</v>
      </c>
      <c r="P20" s="32">
        <f t="shared" si="10"/>
        <v>0</v>
      </c>
      <c r="Q20" s="32">
        <f t="shared" si="11"/>
        <v>0</v>
      </c>
      <c r="R20" s="32">
        <f t="shared" si="12"/>
        <v>0</v>
      </c>
      <c r="S20" s="32">
        <f t="shared" si="13"/>
        <v>0</v>
      </c>
      <c r="T20" s="32">
        <f t="shared" si="13"/>
        <v>0</v>
      </c>
      <c r="U20" s="32">
        <f t="shared" si="13"/>
        <v>0</v>
      </c>
      <c r="V20" s="32">
        <f t="shared" si="13"/>
        <v>0</v>
      </c>
    </row>
    <row r="21" spans="1:22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f t="shared" si="0"/>
        <v>0.92104813443463396</v>
      </c>
      <c r="F21" s="74">
        <f t="shared" si="1"/>
        <v>7.8951865565366042E-2</v>
      </c>
      <c r="G21" s="52">
        <f t="shared" si="2"/>
        <v>17555</v>
      </c>
      <c r="H21" s="43"/>
      <c r="I21" s="43">
        <f t="shared" si="7"/>
        <v>0</v>
      </c>
      <c r="J21" s="13">
        <f t="shared" si="3"/>
        <v>0</v>
      </c>
      <c r="K21" s="13">
        <f t="shared" si="4"/>
        <v>0</v>
      </c>
      <c r="L21" s="13">
        <f t="shared" si="5"/>
        <v>0</v>
      </c>
      <c r="M21" s="27">
        <f t="shared" si="6"/>
        <v>0</v>
      </c>
      <c r="N21" s="32">
        <f t="shared" si="8"/>
        <v>0</v>
      </c>
      <c r="O21" s="32">
        <f t="shared" si="9"/>
        <v>0</v>
      </c>
      <c r="P21" s="32">
        <f t="shared" si="10"/>
        <v>0</v>
      </c>
      <c r="Q21" s="32">
        <f t="shared" si="11"/>
        <v>0</v>
      </c>
      <c r="R21" s="32">
        <f t="shared" si="12"/>
        <v>0</v>
      </c>
      <c r="S21" s="32">
        <f t="shared" si="13"/>
        <v>0</v>
      </c>
      <c r="T21" s="32">
        <f t="shared" si="13"/>
        <v>0</v>
      </c>
      <c r="U21" s="32">
        <f t="shared" si="13"/>
        <v>0</v>
      </c>
      <c r="V21" s="32">
        <f t="shared" si="13"/>
        <v>0</v>
      </c>
    </row>
    <row r="22" spans="1:22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f t="shared" si="0"/>
        <v>7.9047257544126018E-2</v>
      </c>
      <c r="F22" s="74">
        <f t="shared" si="1"/>
        <v>0.920952742455874</v>
      </c>
      <c r="G22" s="52">
        <f t="shared" si="2"/>
        <v>10538</v>
      </c>
      <c r="H22" s="43"/>
      <c r="I22" s="43">
        <f t="shared" si="7"/>
        <v>0</v>
      </c>
      <c r="J22" s="13">
        <f t="shared" si="3"/>
        <v>0</v>
      </c>
      <c r="K22" s="13">
        <f t="shared" si="4"/>
        <v>0</v>
      </c>
      <c r="L22" s="13">
        <f t="shared" si="5"/>
        <v>0</v>
      </c>
      <c r="M22" s="27">
        <f t="shared" si="6"/>
        <v>0</v>
      </c>
      <c r="N22" s="32">
        <f t="shared" si="8"/>
        <v>0</v>
      </c>
      <c r="O22" s="32">
        <f t="shared" si="9"/>
        <v>0</v>
      </c>
      <c r="P22" s="32">
        <f t="shared" si="10"/>
        <v>0</v>
      </c>
      <c r="Q22" s="32">
        <f t="shared" si="11"/>
        <v>0</v>
      </c>
      <c r="R22" s="32">
        <f t="shared" si="12"/>
        <v>0</v>
      </c>
      <c r="S22" s="32">
        <f t="shared" si="13"/>
        <v>0</v>
      </c>
      <c r="T22" s="32">
        <f t="shared" si="13"/>
        <v>0</v>
      </c>
      <c r="U22" s="32">
        <f t="shared" si="13"/>
        <v>0</v>
      </c>
      <c r="V22" s="32">
        <f t="shared" si="13"/>
        <v>0</v>
      </c>
    </row>
    <row r="23" spans="1:22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f t="shared" si="0"/>
        <v>9.6693699313786657E-3</v>
      </c>
      <c r="F23" s="74">
        <f t="shared" si="1"/>
        <v>0.99033063006862132</v>
      </c>
      <c r="G23" s="52">
        <f t="shared" si="2"/>
        <v>9618</v>
      </c>
      <c r="H23" s="43"/>
      <c r="I23" s="43">
        <f t="shared" si="7"/>
        <v>0</v>
      </c>
      <c r="J23" s="13">
        <f t="shared" si="3"/>
        <v>0</v>
      </c>
      <c r="K23" s="13">
        <f t="shared" si="4"/>
        <v>0</v>
      </c>
      <c r="L23" s="13">
        <f t="shared" si="5"/>
        <v>0</v>
      </c>
      <c r="M23" s="27">
        <f t="shared" si="6"/>
        <v>0</v>
      </c>
      <c r="N23" s="32">
        <f t="shared" si="8"/>
        <v>0</v>
      </c>
      <c r="O23" s="32">
        <f t="shared" si="9"/>
        <v>0</v>
      </c>
      <c r="P23" s="32">
        <f t="shared" si="10"/>
        <v>0</v>
      </c>
      <c r="Q23" s="32">
        <f t="shared" si="11"/>
        <v>0</v>
      </c>
      <c r="R23" s="32">
        <f t="shared" si="12"/>
        <v>0</v>
      </c>
      <c r="S23" s="32">
        <f t="shared" si="13"/>
        <v>0</v>
      </c>
      <c r="T23" s="32">
        <f t="shared" si="13"/>
        <v>0</v>
      </c>
      <c r="U23" s="32">
        <f t="shared" si="13"/>
        <v>0</v>
      </c>
      <c r="V23" s="32">
        <f t="shared" si="13"/>
        <v>0</v>
      </c>
    </row>
    <row r="24" spans="1:22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f t="shared" si="0"/>
        <v>8.2579740623904663E-2</v>
      </c>
      <c r="F24" s="74">
        <f t="shared" si="1"/>
        <v>0.91742025937609539</v>
      </c>
      <c r="G24" s="52">
        <f t="shared" si="2"/>
        <v>14265</v>
      </c>
      <c r="H24" s="43"/>
      <c r="I24" s="43">
        <f t="shared" si="7"/>
        <v>0</v>
      </c>
      <c r="J24" s="13">
        <f t="shared" si="3"/>
        <v>0</v>
      </c>
      <c r="K24" s="13">
        <f t="shared" si="4"/>
        <v>0</v>
      </c>
      <c r="L24" s="13">
        <f t="shared" si="5"/>
        <v>0</v>
      </c>
      <c r="M24" s="27">
        <f t="shared" si="6"/>
        <v>0</v>
      </c>
      <c r="N24" s="32">
        <f t="shared" si="8"/>
        <v>0</v>
      </c>
      <c r="O24" s="32">
        <f t="shared" si="9"/>
        <v>0</v>
      </c>
      <c r="P24" s="32">
        <f t="shared" si="10"/>
        <v>0</v>
      </c>
      <c r="Q24" s="32">
        <f t="shared" si="11"/>
        <v>0</v>
      </c>
      <c r="R24" s="32">
        <f t="shared" si="12"/>
        <v>0</v>
      </c>
      <c r="S24" s="32">
        <f t="shared" si="13"/>
        <v>0</v>
      </c>
      <c r="T24" s="32">
        <f t="shared" si="13"/>
        <v>0</v>
      </c>
      <c r="U24" s="32">
        <f t="shared" si="13"/>
        <v>0</v>
      </c>
      <c r="V24" s="32">
        <f t="shared" si="13"/>
        <v>0</v>
      </c>
    </row>
    <row r="25" spans="1:22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f t="shared" si="0"/>
        <v>9.4284138945046864E-2</v>
      </c>
      <c r="F25" s="74">
        <f t="shared" si="1"/>
        <v>0.90571586105495316</v>
      </c>
      <c r="G25" s="52">
        <f t="shared" si="2"/>
        <v>5441</v>
      </c>
      <c r="H25" s="43"/>
      <c r="I25" s="43">
        <f t="shared" si="7"/>
        <v>0</v>
      </c>
      <c r="J25" s="13">
        <f t="shared" si="3"/>
        <v>0</v>
      </c>
      <c r="K25" s="13">
        <f t="shared" si="4"/>
        <v>0</v>
      </c>
      <c r="L25" s="13">
        <f t="shared" si="5"/>
        <v>0</v>
      </c>
      <c r="M25" s="27">
        <f t="shared" si="6"/>
        <v>0</v>
      </c>
      <c r="N25" s="32">
        <f t="shared" si="8"/>
        <v>0</v>
      </c>
      <c r="O25" s="32">
        <f t="shared" si="9"/>
        <v>0</v>
      </c>
      <c r="P25" s="32">
        <f t="shared" si="10"/>
        <v>0</v>
      </c>
      <c r="Q25" s="32">
        <f t="shared" si="11"/>
        <v>0</v>
      </c>
      <c r="R25" s="32">
        <f t="shared" si="12"/>
        <v>0</v>
      </c>
      <c r="S25" s="32">
        <f t="shared" si="13"/>
        <v>0</v>
      </c>
      <c r="T25" s="32">
        <f t="shared" si="13"/>
        <v>0</v>
      </c>
      <c r="U25" s="32">
        <f t="shared" si="13"/>
        <v>0</v>
      </c>
      <c r="V25" s="32">
        <f t="shared" si="13"/>
        <v>0</v>
      </c>
    </row>
    <row r="26" spans="1:22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f t="shared" si="0"/>
        <v>0.40482439695038119</v>
      </c>
      <c r="F26" s="74">
        <f t="shared" si="1"/>
        <v>0.59517560304961881</v>
      </c>
      <c r="G26" s="52">
        <f t="shared" si="2"/>
        <v>24003</v>
      </c>
      <c r="H26" s="43"/>
      <c r="I26" s="43">
        <f t="shared" si="7"/>
        <v>0</v>
      </c>
      <c r="J26" s="13">
        <f t="shared" si="3"/>
        <v>0</v>
      </c>
      <c r="K26" s="13">
        <f t="shared" si="4"/>
        <v>0</v>
      </c>
      <c r="L26" s="13">
        <f t="shared" si="5"/>
        <v>0</v>
      </c>
      <c r="M26" s="27">
        <f t="shared" si="6"/>
        <v>0</v>
      </c>
      <c r="N26" s="32">
        <f t="shared" si="8"/>
        <v>0</v>
      </c>
      <c r="O26" s="32">
        <f t="shared" si="9"/>
        <v>0</v>
      </c>
      <c r="P26" s="32">
        <f t="shared" si="10"/>
        <v>0</v>
      </c>
      <c r="Q26" s="32">
        <f t="shared" si="11"/>
        <v>0</v>
      </c>
      <c r="R26" s="32">
        <f t="shared" si="12"/>
        <v>0</v>
      </c>
      <c r="S26" s="32">
        <f t="shared" si="13"/>
        <v>0</v>
      </c>
      <c r="T26" s="32">
        <f t="shared" si="13"/>
        <v>0</v>
      </c>
      <c r="U26" s="32">
        <f t="shared" si="13"/>
        <v>0</v>
      </c>
      <c r="V26" s="32">
        <f t="shared" si="13"/>
        <v>0</v>
      </c>
    </row>
    <row r="27" spans="1:22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f t="shared" si="0"/>
        <v>8.6515873548560301E-2</v>
      </c>
      <c r="F27" s="74">
        <f t="shared" si="1"/>
        <v>0.91348412645143973</v>
      </c>
      <c r="G27" s="52">
        <f t="shared" si="2"/>
        <v>14899</v>
      </c>
      <c r="H27" s="43"/>
      <c r="I27" s="43">
        <f t="shared" si="7"/>
        <v>0</v>
      </c>
      <c r="J27" s="13">
        <f t="shared" si="3"/>
        <v>0</v>
      </c>
      <c r="K27" s="13">
        <f t="shared" si="4"/>
        <v>0</v>
      </c>
      <c r="L27" s="13">
        <f t="shared" si="5"/>
        <v>0</v>
      </c>
      <c r="M27" s="27">
        <f t="shared" si="6"/>
        <v>0</v>
      </c>
      <c r="N27" s="32">
        <f t="shared" si="8"/>
        <v>0</v>
      </c>
      <c r="O27" s="32">
        <f t="shared" si="9"/>
        <v>0</v>
      </c>
      <c r="P27" s="32">
        <f t="shared" si="10"/>
        <v>0</v>
      </c>
      <c r="Q27" s="32">
        <f t="shared" si="11"/>
        <v>0</v>
      </c>
      <c r="R27" s="32">
        <f t="shared" si="12"/>
        <v>0</v>
      </c>
      <c r="S27" s="32">
        <f t="shared" si="13"/>
        <v>0</v>
      </c>
      <c r="T27" s="32">
        <f t="shared" si="13"/>
        <v>0</v>
      </c>
      <c r="U27" s="32">
        <f t="shared" si="13"/>
        <v>0</v>
      </c>
      <c r="V27" s="32">
        <f t="shared" si="13"/>
        <v>0</v>
      </c>
    </row>
    <row r="28" spans="1:22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f t="shared" si="0"/>
        <v>0.17885793321477969</v>
      </c>
      <c r="F28" s="74">
        <f t="shared" si="1"/>
        <v>0.82114206678522028</v>
      </c>
      <c r="G28" s="52">
        <f t="shared" si="2"/>
        <v>25305</v>
      </c>
      <c r="H28" s="43"/>
      <c r="I28" s="43">
        <f t="shared" si="7"/>
        <v>0</v>
      </c>
      <c r="J28" s="13">
        <f t="shared" si="3"/>
        <v>0</v>
      </c>
      <c r="K28" s="13">
        <f t="shared" si="4"/>
        <v>0</v>
      </c>
      <c r="L28" s="13">
        <f t="shared" si="5"/>
        <v>0</v>
      </c>
      <c r="M28" s="27">
        <f t="shared" si="6"/>
        <v>0</v>
      </c>
      <c r="N28" s="32">
        <f t="shared" si="8"/>
        <v>0</v>
      </c>
      <c r="O28" s="32">
        <f t="shared" si="9"/>
        <v>0</v>
      </c>
      <c r="P28" s="32">
        <f t="shared" si="10"/>
        <v>0</v>
      </c>
      <c r="Q28" s="32">
        <f t="shared" si="11"/>
        <v>0</v>
      </c>
      <c r="R28" s="32">
        <f t="shared" si="12"/>
        <v>0</v>
      </c>
      <c r="S28" s="32">
        <f t="shared" si="13"/>
        <v>0</v>
      </c>
      <c r="T28" s="32">
        <f t="shared" si="13"/>
        <v>0</v>
      </c>
      <c r="U28" s="32">
        <f t="shared" si="13"/>
        <v>0</v>
      </c>
      <c r="V28" s="32">
        <f t="shared" si="13"/>
        <v>0</v>
      </c>
    </row>
    <row r="29" spans="1:22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f t="shared" si="0"/>
        <v>6.9825982269891645E-2</v>
      </c>
      <c r="F29" s="74">
        <f t="shared" si="1"/>
        <v>0.93017401773010833</v>
      </c>
      <c r="G29" s="52">
        <f t="shared" si="2"/>
        <v>18274</v>
      </c>
      <c r="H29" s="43"/>
      <c r="I29" s="43">
        <f t="shared" si="7"/>
        <v>0</v>
      </c>
      <c r="J29" s="13">
        <f t="shared" si="3"/>
        <v>0</v>
      </c>
      <c r="K29" s="13">
        <f t="shared" si="4"/>
        <v>0</v>
      </c>
      <c r="L29" s="13">
        <f t="shared" si="5"/>
        <v>0</v>
      </c>
      <c r="M29" s="27">
        <f t="shared" si="6"/>
        <v>0</v>
      </c>
      <c r="N29" s="32">
        <f t="shared" si="8"/>
        <v>0</v>
      </c>
      <c r="O29" s="32">
        <f t="shared" si="9"/>
        <v>0</v>
      </c>
      <c r="P29" s="32">
        <f t="shared" si="10"/>
        <v>0</v>
      </c>
      <c r="Q29" s="32">
        <f t="shared" si="11"/>
        <v>0</v>
      </c>
      <c r="R29" s="32">
        <f t="shared" si="12"/>
        <v>0</v>
      </c>
      <c r="S29" s="32">
        <f t="shared" si="13"/>
        <v>0</v>
      </c>
      <c r="T29" s="32">
        <f t="shared" si="13"/>
        <v>0</v>
      </c>
      <c r="U29" s="32">
        <f t="shared" si="13"/>
        <v>0</v>
      </c>
      <c r="V29" s="32">
        <f t="shared" si="13"/>
        <v>0</v>
      </c>
    </row>
    <row r="30" spans="1:22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f t="shared" si="0"/>
        <v>0.12896792421472494</v>
      </c>
      <c r="F30" s="74">
        <f t="shared" si="1"/>
        <v>0.87103207578527508</v>
      </c>
      <c r="G30" s="52">
        <f t="shared" si="2"/>
        <v>18051</v>
      </c>
      <c r="H30" s="43"/>
      <c r="I30" s="43">
        <f t="shared" si="7"/>
        <v>0</v>
      </c>
      <c r="J30" s="13">
        <f t="shared" si="3"/>
        <v>0</v>
      </c>
      <c r="K30" s="13">
        <f t="shared" si="4"/>
        <v>0</v>
      </c>
      <c r="L30" s="13">
        <f t="shared" si="5"/>
        <v>0</v>
      </c>
      <c r="M30" s="27">
        <f t="shared" si="6"/>
        <v>0</v>
      </c>
      <c r="N30" s="32">
        <f t="shared" si="8"/>
        <v>0</v>
      </c>
      <c r="O30" s="32">
        <f t="shared" si="9"/>
        <v>0</v>
      </c>
      <c r="P30" s="32">
        <f t="shared" si="10"/>
        <v>0</v>
      </c>
      <c r="Q30" s="32">
        <f t="shared" si="11"/>
        <v>0</v>
      </c>
      <c r="R30" s="32">
        <f t="shared" si="12"/>
        <v>0</v>
      </c>
      <c r="S30" s="32">
        <f t="shared" si="13"/>
        <v>0</v>
      </c>
      <c r="T30" s="32">
        <f t="shared" si="13"/>
        <v>0</v>
      </c>
      <c r="U30" s="32">
        <f t="shared" si="13"/>
        <v>0</v>
      </c>
      <c r="V30" s="32">
        <f t="shared" si="13"/>
        <v>0</v>
      </c>
    </row>
    <row r="31" spans="1:22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f t="shared" si="0"/>
        <v>0.53672975122006972</v>
      </c>
      <c r="F31" s="74">
        <f t="shared" si="1"/>
        <v>0.46327024877993028</v>
      </c>
      <c r="G31" s="52"/>
      <c r="H31" s="43"/>
      <c r="I31" s="43">
        <f t="shared" si="7"/>
        <v>0</v>
      </c>
      <c r="J31" s="13">
        <f t="shared" si="3"/>
        <v>0</v>
      </c>
      <c r="K31" s="13">
        <f t="shared" si="4"/>
        <v>0</v>
      </c>
      <c r="L31" s="13">
        <f t="shared" si="5"/>
        <v>0</v>
      </c>
      <c r="M31" s="27">
        <f t="shared" si="6"/>
        <v>0</v>
      </c>
      <c r="N31" s="27">
        <f t="shared" si="8"/>
        <v>0</v>
      </c>
      <c r="O31" s="27">
        <f t="shared" si="9"/>
        <v>0</v>
      </c>
      <c r="P31" s="27">
        <f t="shared" si="10"/>
        <v>0</v>
      </c>
      <c r="Q31" s="27">
        <f t="shared" si="11"/>
        <v>0</v>
      </c>
      <c r="R31" s="32">
        <f t="shared" si="12"/>
        <v>0</v>
      </c>
      <c r="S31" s="32">
        <f t="shared" si="13"/>
        <v>0</v>
      </c>
      <c r="T31" s="32">
        <f t="shared" si="13"/>
        <v>0</v>
      </c>
      <c r="U31" s="32">
        <f t="shared" si="13"/>
        <v>0</v>
      </c>
      <c r="V31" s="32">
        <f t="shared" si="13"/>
        <v>0</v>
      </c>
    </row>
    <row r="32" spans="1:22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f t="shared" si="0"/>
        <v>0.54520715889820803</v>
      </c>
      <c r="F32" s="74">
        <f t="shared" si="1"/>
        <v>0.45479284110179197</v>
      </c>
      <c r="G32" s="52"/>
      <c r="H32" s="43"/>
      <c r="I32" s="43">
        <f t="shared" si="7"/>
        <v>0</v>
      </c>
      <c r="J32" s="13">
        <f t="shared" si="3"/>
        <v>0</v>
      </c>
      <c r="K32" s="13">
        <f t="shared" si="4"/>
        <v>0</v>
      </c>
      <c r="L32" s="13">
        <f t="shared" si="5"/>
        <v>0</v>
      </c>
      <c r="M32" s="27">
        <f t="shared" si="6"/>
        <v>0</v>
      </c>
      <c r="N32" s="27">
        <f t="shared" si="8"/>
        <v>0</v>
      </c>
      <c r="O32" s="27">
        <f t="shared" si="9"/>
        <v>0</v>
      </c>
      <c r="P32" s="27">
        <f t="shared" si="10"/>
        <v>0</v>
      </c>
      <c r="Q32" s="27">
        <f t="shared" si="11"/>
        <v>0</v>
      </c>
      <c r="R32" s="32">
        <f t="shared" si="12"/>
        <v>0</v>
      </c>
      <c r="S32" s="32">
        <f t="shared" si="13"/>
        <v>0</v>
      </c>
      <c r="T32" s="32">
        <f t="shared" si="13"/>
        <v>0</v>
      </c>
      <c r="U32" s="32">
        <f t="shared" si="13"/>
        <v>0</v>
      </c>
      <c r="V32" s="32">
        <f t="shared" si="13"/>
        <v>0</v>
      </c>
    </row>
    <row r="33" spans="1:22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f t="shared" si="0"/>
        <v>0.53672975122006972</v>
      </c>
      <c r="F33" s="74">
        <f t="shared" si="1"/>
        <v>0.46327024877993028</v>
      </c>
      <c r="G33" s="52"/>
      <c r="H33" s="43"/>
      <c r="I33" s="43">
        <f t="shared" si="7"/>
        <v>0</v>
      </c>
      <c r="J33" s="13">
        <f t="shared" si="3"/>
        <v>0</v>
      </c>
      <c r="K33" s="13">
        <f t="shared" si="4"/>
        <v>0</v>
      </c>
      <c r="L33" s="13">
        <f t="shared" si="5"/>
        <v>0</v>
      </c>
      <c r="M33" s="27">
        <f t="shared" si="6"/>
        <v>0</v>
      </c>
      <c r="N33" s="27">
        <f t="shared" si="8"/>
        <v>0</v>
      </c>
      <c r="O33" s="27">
        <f t="shared" si="9"/>
        <v>0</v>
      </c>
      <c r="P33" s="27">
        <f t="shared" si="10"/>
        <v>0</v>
      </c>
      <c r="Q33" s="27">
        <f t="shared" si="11"/>
        <v>0</v>
      </c>
      <c r="R33" s="32">
        <f t="shared" si="12"/>
        <v>0</v>
      </c>
      <c r="S33" s="32">
        <f t="shared" si="13"/>
        <v>0</v>
      </c>
      <c r="T33" s="32">
        <f t="shared" si="13"/>
        <v>0</v>
      </c>
      <c r="U33" s="32">
        <f t="shared" si="13"/>
        <v>0</v>
      </c>
      <c r="V33" s="32">
        <f t="shared" si="13"/>
        <v>0</v>
      </c>
    </row>
    <row r="34" spans="1:22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f t="shared" si="0"/>
        <v>0.53672975122006972</v>
      </c>
      <c r="F34" s="74">
        <f t="shared" si="1"/>
        <v>0.46327024877993028</v>
      </c>
      <c r="G34" s="52"/>
      <c r="H34" s="43"/>
      <c r="I34" s="43">
        <f t="shared" si="7"/>
        <v>0</v>
      </c>
      <c r="J34" s="13">
        <f t="shared" si="3"/>
        <v>0</v>
      </c>
      <c r="K34" s="13">
        <f t="shared" si="4"/>
        <v>0</v>
      </c>
      <c r="L34" s="13">
        <f t="shared" si="5"/>
        <v>0</v>
      </c>
      <c r="M34" s="27">
        <f t="shared" si="6"/>
        <v>0</v>
      </c>
      <c r="N34" s="27">
        <f t="shared" si="8"/>
        <v>0</v>
      </c>
      <c r="O34" s="27">
        <f t="shared" si="9"/>
        <v>0</v>
      </c>
      <c r="P34" s="27">
        <f t="shared" si="10"/>
        <v>0</v>
      </c>
      <c r="Q34" s="27">
        <f t="shared" si="11"/>
        <v>0</v>
      </c>
      <c r="R34" s="32">
        <f t="shared" si="12"/>
        <v>0</v>
      </c>
      <c r="S34" s="32">
        <f t="shared" si="13"/>
        <v>0</v>
      </c>
      <c r="T34" s="32">
        <f t="shared" si="13"/>
        <v>0</v>
      </c>
      <c r="U34" s="32">
        <f t="shared" si="13"/>
        <v>0</v>
      </c>
      <c r="V34" s="32">
        <f t="shared" si="13"/>
        <v>0</v>
      </c>
    </row>
    <row r="35" spans="1:22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f t="shared" si="0"/>
        <v>0.53672975122006972</v>
      </c>
      <c r="F35" s="74">
        <f t="shared" si="1"/>
        <v>0.46327024877993028</v>
      </c>
      <c r="G35" s="52"/>
      <c r="H35" s="43"/>
      <c r="I35" s="43">
        <f t="shared" si="7"/>
        <v>0</v>
      </c>
      <c r="J35" s="13">
        <f t="shared" si="3"/>
        <v>0</v>
      </c>
      <c r="K35" s="13">
        <f t="shared" si="4"/>
        <v>0</v>
      </c>
      <c r="L35" s="13">
        <f t="shared" si="5"/>
        <v>0</v>
      </c>
      <c r="M35" s="27">
        <f t="shared" si="6"/>
        <v>0</v>
      </c>
      <c r="N35" s="27">
        <f t="shared" si="8"/>
        <v>0</v>
      </c>
      <c r="O35" s="27">
        <f t="shared" si="9"/>
        <v>0</v>
      </c>
      <c r="P35" s="27">
        <f t="shared" si="10"/>
        <v>0</v>
      </c>
      <c r="Q35" s="27">
        <f t="shared" si="11"/>
        <v>0</v>
      </c>
      <c r="R35" s="32">
        <f t="shared" si="12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</row>
    <row r="36" spans="1:22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f t="shared" si="0"/>
        <v>0.53672975122006972</v>
      </c>
      <c r="F36" s="74">
        <f t="shared" si="1"/>
        <v>0.46327024877993028</v>
      </c>
      <c r="G36" s="52"/>
      <c r="H36" s="43"/>
      <c r="I36" s="43">
        <f t="shared" si="7"/>
        <v>0</v>
      </c>
      <c r="J36" s="13">
        <f t="shared" si="3"/>
        <v>0</v>
      </c>
      <c r="K36" s="13">
        <f t="shared" si="4"/>
        <v>0</v>
      </c>
      <c r="L36" s="13">
        <f t="shared" si="5"/>
        <v>0</v>
      </c>
      <c r="M36" s="27">
        <f t="shared" si="6"/>
        <v>0</v>
      </c>
      <c r="N36" s="27">
        <f t="shared" si="8"/>
        <v>0</v>
      </c>
      <c r="O36" s="27">
        <f t="shared" si="9"/>
        <v>0</v>
      </c>
      <c r="P36" s="27">
        <f t="shared" si="10"/>
        <v>0</v>
      </c>
      <c r="Q36" s="27">
        <f t="shared" si="11"/>
        <v>0</v>
      </c>
      <c r="R36" s="32">
        <f t="shared" si="12"/>
        <v>0</v>
      </c>
      <c r="S36" s="32">
        <f t="shared" si="13"/>
        <v>0</v>
      </c>
      <c r="T36" s="32">
        <f t="shared" si="13"/>
        <v>0</v>
      </c>
      <c r="U36" s="32">
        <f t="shared" si="13"/>
        <v>0</v>
      </c>
      <c r="V36" s="32">
        <f t="shared" si="13"/>
        <v>0</v>
      </c>
    </row>
    <row r="37" spans="1:22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f t="shared" si="0"/>
        <v>0.53672975122006972</v>
      </c>
      <c r="F37" s="74">
        <f t="shared" si="1"/>
        <v>0.46327024877993028</v>
      </c>
      <c r="G37" s="52"/>
      <c r="H37" s="43"/>
      <c r="I37" s="43">
        <f t="shared" si="7"/>
        <v>0</v>
      </c>
      <c r="J37" s="13">
        <f t="shared" si="3"/>
        <v>0</v>
      </c>
      <c r="K37" s="13">
        <f t="shared" si="4"/>
        <v>0</v>
      </c>
      <c r="L37" s="13">
        <f t="shared" si="5"/>
        <v>0</v>
      </c>
      <c r="M37" s="27">
        <f t="shared" si="6"/>
        <v>0</v>
      </c>
      <c r="N37" s="27">
        <f t="shared" si="8"/>
        <v>0</v>
      </c>
      <c r="O37" s="27">
        <f t="shared" si="9"/>
        <v>0</v>
      </c>
      <c r="P37" s="27">
        <f t="shared" si="10"/>
        <v>0</v>
      </c>
      <c r="Q37" s="27">
        <f t="shared" si="11"/>
        <v>0</v>
      </c>
      <c r="R37" s="32">
        <f t="shared" si="12"/>
        <v>0</v>
      </c>
      <c r="S37" s="32">
        <f t="shared" si="13"/>
        <v>0</v>
      </c>
      <c r="T37" s="32">
        <f t="shared" si="13"/>
        <v>0</v>
      </c>
      <c r="U37" s="32">
        <f t="shared" si="13"/>
        <v>0</v>
      </c>
      <c r="V37" s="32">
        <f t="shared" si="13"/>
        <v>0</v>
      </c>
    </row>
    <row r="38" spans="1:22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f t="shared" si="0"/>
        <v>0.53672975122006972</v>
      </c>
      <c r="F38" s="74">
        <f t="shared" si="1"/>
        <v>0.46327024877993028</v>
      </c>
      <c r="G38" s="52"/>
      <c r="H38" s="43"/>
      <c r="I38" s="43">
        <f t="shared" si="7"/>
        <v>0</v>
      </c>
      <c r="J38" s="13">
        <f t="shared" si="3"/>
        <v>0</v>
      </c>
      <c r="K38" s="13">
        <f t="shared" si="4"/>
        <v>0</v>
      </c>
      <c r="L38" s="13">
        <f t="shared" si="5"/>
        <v>0</v>
      </c>
      <c r="M38" s="27">
        <f t="shared" si="6"/>
        <v>0</v>
      </c>
      <c r="N38" s="27">
        <f t="shared" si="8"/>
        <v>0</v>
      </c>
      <c r="O38" s="27">
        <f t="shared" si="9"/>
        <v>0</v>
      </c>
      <c r="P38" s="27">
        <f t="shared" si="10"/>
        <v>0</v>
      </c>
      <c r="Q38" s="27">
        <f t="shared" si="11"/>
        <v>0</v>
      </c>
      <c r="R38" s="32">
        <f t="shared" si="12"/>
        <v>0</v>
      </c>
      <c r="S38" s="32">
        <f t="shared" si="13"/>
        <v>0</v>
      </c>
      <c r="T38" s="32">
        <f t="shared" si="13"/>
        <v>0</v>
      </c>
      <c r="U38" s="32">
        <f t="shared" si="13"/>
        <v>0</v>
      </c>
      <c r="V38" s="32">
        <f t="shared" si="13"/>
        <v>0</v>
      </c>
    </row>
    <row r="39" spans="1:22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f t="shared" si="0"/>
        <v>0.53672975122006972</v>
      </c>
      <c r="F39" s="74">
        <f t="shared" si="1"/>
        <v>0.46327024877993028</v>
      </c>
      <c r="G39" s="52"/>
      <c r="H39" s="43">
        <v>1200</v>
      </c>
      <c r="I39" s="43">
        <f t="shared" si="7"/>
        <v>300</v>
      </c>
      <c r="J39" s="13">
        <f t="shared" si="3"/>
        <v>300</v>
      </c>
      <c r="K39" s="13">
        <f t="shared" si="4"/>
        <v>300</v>
      </c>
      <c r="L39" s="13">
        <f t="shared" si="5"/>
        <v>300</v>
      </c>
      <c r="M39" s="27">
        <f t="shared" si="6"/>
        <v>644</v>
      </c>
      <c r="N39" s="27">
        <f t="shared" si="8"/>
        <v>161</v>
      </c>
      <c r="O39" s="27">
        <f t="shared" si="9"/>
        <v>161</v>
      </c>
      <c r="P39" s="27">
        <f t="shared" si="10"/>
        <v>161</v>
      </c>
      <c r="Q39" s="27">
        <f t="shared" si="11"/>
        <v>161</v>
      </c>
      <c r="R39" s="32">
        <f t="shared" si="12"/>
        <v>556</v>
      </c>
      <c r="S39" s="32">
        <f t="shared" si="13"/>
        <v>139</v>
      </c>
      <c r="T39" s="32">
        <f t="shared" si="13"/>
        <v>139</v>
      </c>
      <c r="U39" s="32">
        <f t="shared" si="13"/>
        <v>139</v>
      </c>
      <c r="V39" s="32">
        <f t="shared" si="13"/>
        <v>139</v>
      </c>
    </row>
    <row r="40" spans="1:22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f t="shared" si="0"/>
        <v>0.53672975122006972</v>
      </c>
      <c r="F40" s="74">
        <f t="shared" si="1"/>
        <v>0.46327024877993028</v>
      </c>
      <c r="G40" s="52"/>
      <c r="H40" s="43"/>
      <c r="I40" s="43">
        <f t="shared" si="7"/>
        <v>0</v>
      </c>
      <c r="J40" s="13">
        <f t="shared" si="3"/>
        <v>0</v>
      </c>
      <c r="K40" s="13">
        <f t="shared" si="4"/>
        <v>0</v>
      </c>
      <c r="L40" s="13">
        <f t="shared" si="5"/>
        <v>0</v>
      </c>
      <c r="M40" s="27"/>
      <c r="N40" s="27">
        <f t="shared" si="8"/>
        <v>0</v>
      </c>
      <c r="O40" s="27">
        <f t="shared" si="9"/>
        <v>0</v>
      </c>
      <c r="P40" s="27">
        <f t="shared" si="10"/>
        <v>0</v>
      </c>
      <c r="Q40" s="27">
        <f t="shared" si="11"/>
        <v>0</v>
      </c>
      <c r="R40" s="32">
        <f t="shared" si="12"/>
        <v>0</v>
      </c>
      <c r="S40" s="32">
        <f t="shared" si="13"/>
        <v>0</v>
      </c>
      <c r="T40" s="32">
        <f t="shared" si="13"/>
        <v>0</v>
      </c>
      <c r="U40" s="32">
        <f t="shared" si="13"/>
        <v>0</v>
      </c>
      <c r="V40" s="32">
        <f t="shared" si="13"/>
        <v>0</v>
      </c>
    </row>
    <row r="41" spans="1:22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f t="shared" si="0"/>
        <v>0.83621345477214371</v>
      </c>
      <c r="F41" s="74">
        <f t="shared" si="1"/>
        <v>0.16378654522785629</v>
      </c>
      <c r="G41" s="52"/>
      <c r="H41" s="43"/>
      <c r="I41" s="43">
        <f t="shared" si="7"/>
        <v>0</v>
      </c>
      <c r="J41" s="13">
        <f t="shared" si="3"/>
        <v>0</v>
      </c>
      <c r="K41" s="13">
        <f t="shared" si="4"/>
        <v>0</v>
      </c>
      <c r="L41" s="13">
        <f t="shared" si="5"/>
        <v>0</v>
      </c>
      <c r="M41" s="27">
        <f t="shared" ref="M41:M80" si="14">ROUND(H41*E41,0)</f>
        <v>0</v>
      </c>
      <c r="N41" s="32">
        <f t="shared" si="8"/>
        <v>0</v>
      </c>
      <c r="O41" s="32">
        <f t="shared" si="9"/>
        <v>0</v>
      </c>
      <c r="P41" s="32">
        <f t="shared" si="10"/>
        <v>0</v>
      </c>
      <c r="Q41" s="32">
        <f t="shared" si="11"/>
        <v>0</v>
      </c>
      <c r="R41" s="32">
        <f t="shared" si="12"/>
        <v>0</v>
      </c>
      <c r="S41" s="32">
        <f t="shared" si="13"/>
        <v>0</v>
      </c>
      <c r="T41" s="32">
        <f t="shared" si="13"/>
        <v>0</v>
      </c>
      <c r="U41" s="32">
        <f t="shared" si="13"/>
        <v>0</v>
      </c>
      <c r="V41" s="32">
        <f t="shared" si="13"/>
        <v>0</v>
      </c>
    </row>
    <row r="42" spans="1:22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f t="shared" si="0"/>
        <v>0.74116272275781481</v>
      </c>
      <c r="F42" s="74">
        <f t="shared" si="1"/>
        <v>0.25883727724218519</v>
      </c>
      <c r="G42" s="52">
        <f t="shared" ref="G42:G80" si="15">C42+D42</f>
        <v>27384</v>
      </c>
      <c r="H42" s="43"/>
      <c r="I42" s="43">
        <f t="shared" si="7"/>
        <v>0</v>
      </c>
      <c r="J42" s="13">
        <f t="shared" si="3"/>
        <v>0</v>
      </c>
      <c r="K42" s="13">
        <f t="shared" si="4"/>
        <v>0</v>
      </c>
      <c r="L42" s="13">
        <f t="shared" si="5"/>
        <v>0</v>
      </c>
      <c r="M42" s="27">
        <f t="shared" si="14"/>
        <v>0</v>
      </c>
      <c r="N42" s="32">
        <f t="shared" si="8"/>
        <v>0</v>
      </c>
      <c r="O42" s="32">
        <f t="shared" si="9"/>
        <v>0</v>
      </c>
      <c r="P42" s="32">
        <f t="shared" si="10"/>
        <v>0</v>
      </c>
      <c r="Q42" s="32">
        <f t="shared" si="11"/>
        <v>0</v>
      </c>
      <c r="R42" s="32">
        <f t="shared" si="12"/>
        <v>0</v>
      </c>
      <c r="S42" s="32">
        <f t="shared" si="13"/>
        <v>0</v>
      </c>
      <c r="T42" s="32">
        <f t="shared" si="13"/>
        <v>0</v>
      </c>
      <c r="U42" s="32">
        <f t="shared" si="13"/>
        <v>0</v>
      </c>
      <c r="V42" s="32">
        <f t="shared" si="13"/>
        <v>0</v>
      </c>
    </row>
    <row r="43" spans="1:22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f t="shared" si="0"/>
        <v>0.85350083657091003</v>
      </c>
      <c r="F43" s="74">
        <f t="shared" si="1"/>
        <v>0.14649916342908997</v>
      </c>
      <c r="G43" s="52">
        <f t="shared" si="15"/>
        <v>70526</v>
      </c>
      <c r="H43" s="43"/>
      <c r="I43" s="43">
        <f t="shared" si="7"/>
        <v>0</v>
      </c>
      <c r="J43" s="13">
        <f t="shared" si="3"/>
        <v>0</v>
      </c>
      <c r="K43" s="13">
        <f t="shared" si="4"/>
        <v>0</v>
      </c>
      <c r="L43" s="13">
        <f t="shared" si="5"/>
        <v>0</v>
      </c>
      <c r="M43" s="27">
        <f t="shared" si="14"/>
        <v>0</v>
      </c>
      <c r="N43" s="27">
        <f t="shared" si="8"/>
        <v>0</v>
      </c>
      <c r="O43" s="27">
        <f t="shared" si="9"/>
        <v>0</v>
      </c>
      <c r="P43" s="27">
        <f t="shared" si="10"/>
        <v>0</v>
      </c>
      <c r="Q43" s="27">
        <f t="shared" si="11"/>
        <v>0</v>
      </c>
      <c r="R43" s="32">
        <f t="shared" si="12"/>
        <v>0</v>
      </c>
      <c r="S43" s="32">
        <f t="shared" si="13"/>
        <v>0</v>
      </c>
      <c r="T43" s="32">
        <f t="shared" si="13"/>
        <v>0</v>
      </c>
      <c r="U43" s="32">
        <f t="shared" si="13"/>
        <v>0</v>
      </c>
      <c r="V43" s="32">
        <f t="shared" si="13"/>
        <v>0</v>
      </c>
    </row>
    <row r="44" spans="1:22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f t="shared" si="0"/>
        <v>0.84297417297229693</v>
      </c>
      <c r="F44" s="74">
        <f t="shared" si="1"/>
        <v>0.15702582702770307</v>
      </c>
      <c r="G44" s="52">
        <f>C44+D44+91</f>
        <v>112028</v>
      </c>
      <c r="H44" s="43"/>
      <c r="I44" s="43">
        <f t="shared" si="7"/>
        <v>0</v>
      </c>
      <c r="J44" s="13">
        <f t="shared" si="3"/>
        <v>0</v>
      </c>
      <c r="K44" s="13">
        <f t="shared" si="4"/>
        <v>0</v>
      </c>
      <c r="L44" s="13">
        <f t="shared" si="5"/>
        <v>0</v>
      </c>
      <c r="M44" s="27">
        <f t="shared" si="14"/>
        <v>0</v>
      </c>
      <c r="N44" s="27">
        <f t="shared" si="8"/>
        <v>0</v>
      </c>
      <c r="O44" s="27">
        <f t="shared" si="9"/>
        <v>0</v>
      </c>
      <c r="P44" s="27">
        <f t="shared" si="10"/>
        <v>0</v>
      </c>
      <c r="Q44" s="27">
        <f t="shared" si="11"/>
        <v>0</v>
      </c>
      <c r="R44" s="32">
        <f t="shared" si="12"/>
        <v>0</v>
      </c>
      <c r="S44" s="32">
        <f t="shared" si="13"/>
        <v>0</v>
      </c>
      <c r="T44" s="32">
        <f t="shared" si="13"/>
        <v>0</v>
      </c>
      <c r="U44" s="32">
        <f t="shared" si="13"/>
        <v>0</v>
      </c>
      <c r="V44" s="32">
        <f t="shared" si="13"/>
        <v>0</v>
      </c>
    </row>
    <row r="45" spans="1:22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f t="shared" si="0"/>
        <v>0.81468540747096441</v>
      </c>
      <c r="F45" s="74">
        <f t="shared" si="1"/>
        <v>0.18531459252903559</v>
      </c>
      <c r="G45" s="52">
        <f t="shared" si="15"/>
        <v>113051</v>
      </c>
      <c r="H45" s="43"/>
      <c r="I45" s="43">
        <f t="shared" si="7"/>
        <v>0</v>
      </c>
      <c r="J45" s="13">
        <f t="shared" si="3"/>
        <v>0</v>
      </c>
      <c r="K45" s="13">
        <f t="shared" si="4"/>
        <v>0</v>
      </c>
      <c r="L45" s="13">
        <f t="shared" si="5"/>
        <v>0</v>
      </c>
      <c r="M45" s="27">
        <f t="shared" si="14"/>
        <v>0</v>
      </c>
      <c r="N45" s="27">
        <f t="shared" si="8"/>
        <v>0</v>
      </c>
      <c r="O45" s="27">
        <f t="shared" si="9"/>
        <v>0</v>
      </c>
      <c r="P45" s="27">
        <f t="shared" si="10"/>
        <v>0</v>
      </c>
      <c r="Q45" s="27">
        <f t="shared" si="11"/>
        <v>0</v>
      </c>
      <c r="R45" s="32">
        <f t="shared" si="12"/>
        <v>0</v>
      </c>
      <c r="S45" s="32">
        <f t="shared" si="13"/>
        <v>0</v>
      </c>
      <c r="T45" s="32">
        <f t="shared" si="13"/>
        <v>0</v>
      </c>
      <c r="U45" s="32">
        <f t="shared" si="13"/>
        <v>0</v>
      </c>
      <c r="V45" s="32">
        <f t="shared" si="13"/>
        <v>0</v>
      </c>
    </row>
    <row r="46" spans="1:22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f t="shared" si="0"/>
        <v>0.54520715889820803</v>
      </c>
      <c r="F46" s="74">
        <f t="shared" si="1"/>
        <v>0.45479284110179197</v>
      </c>
      <c r="G46" s="52"/>
      <c r="H46" s="43"/>
      <c r="I46" s="43">
        <f t="shared" si="7"/>
        <v>0</v>
      </c>
      <c r="J46" s="13">
        <f t="shared" si="3"/>
        <v>0</v>
      </c>
      <c r="K46" s="13">
        <f t="shared" si="4"/>
        <v>0</v>
      </c>
      <c r="L46" s="13">
        <f t="shared" si="5"/>
        <v>0</v>
      </c>
      <c r="M46" s="27">
        <f t="shared" si="14"/>
        <v>0</v>
      </c>
      <c r="N46" s="27">
        <f t="shared" si="8"/>
        <v>0</v>
      </c>
      <c r="O46" s="27">
        <f t="shared" si="9"/>
        <v>0</v>
      </c>
      <c r="P46" s="27">
        <f t="shared" si="10"/>
        <v>0</v>
      </c>
      <c r="Q46" s="27">
        <f t="shared" si="11"/>
        <v>0</v>
      </c>
      <c r="R46" s="32">
        <f t="shared" si="12"/>
        <v>0</v>
      </c>
      <c r="S46" s="32">
        <f t="shared" si="13"/>
        <v>0</v>
      </c>
      <c r="T46" s="32">
        <f t="shared" si="13"/>
        <v>0</v>
      </c>
      <c r="U46" s="32">
        <f t="shared" si="13"/>
        <v>0</v>
      </c>
      <c r="V46" s="32">
        <f t="shared" si="13"/>
        <v>0</v>
      </c>
    </row>
    <row r="47" spans="1:22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f t="shared" si="0"/>
        <v>0.53444598436279789</v>
      </c>
      <c r="F47" s="74">
        <f t="shared" si="1"/>
        <v>0.46555401563720211</v>
      </c>
      <c r="G47" s="52"/>
      <c r="H47" s="43"/>
      <c r="I47" s="43">
        <f t="shared" si="7"/>
        <v>0</v>
      </c>
      <c r="J47" s="13">
        <f t="shared" si="3"/>
        <v>0</v>
      </c>
      <c r="K47" s="13">
        <f t="shared" si="4"/>
        <v>0</v>
      </c>
      <c r="L47" s="13">
        <f t="shared" si="5"/>
        <v>0</v>
      </c>
      <c r="M47" s="27">
        <f t="shared" si="14"/>
        <v>0</v>
      </c>
      <c r="N47" s="27">
        <f t="shared" si="8"/>
        <v>0</v>
      </c>
      <c r="O47" s="27">
        <f t="shared" si="9"/>
        <v>0</v>
      </c>
      <c r="P47" s="27">
        <f t="shared" si="10"/>
        <v>0</v>
      </c>
      <c r="Q47" s="27">
        <f t="shared" si="11"/>
        <v>0</v>
      </c>
      <c r="R47" s="32">
        <f t="shared" si="12"/>
        <v>0</v>
      </c>
      <c r="S47" s="32">
        <f t="shared" si="13"/>
        <v>0</v>
      </c>
      <c r="T47" s="32">
        <f t="shared" si="13"/>
        <v>0</v>
      </c>
      <c r="U47" s="32">
        <f t="shared" si="13"/>
        <v>0</v>
      </c>
      <c r="V47" s="32">
        <f t="shared" si="13"/>
        <v>0</v>
      </c>
    </row>
    <row r="48" spans="1:22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f t="shared" si="0"/>
        <v>0.43382559774964841</v>
      </c>
      <c r="F48" s="74">
        <f t="shared" si="1"/>
        <v>0.56617440225035165</v>
      </c>
      <c r="G48" s="52">
        <f t="shared" si="15"/>
        <v>14220</v>
      </c>
      <c r="H48" s="43"/>
      <c r="I48" s="43">
        <f t="shared" si="7"/>
        <v>0</v>
      </c>
      <c r="J48" s="13">
        <f t="shared" si="3"/>
        <v>0</v>
      </c>
      <c r="K48" s="13">
        <f t="shared" si="4"/>
        <v>0</v>
      </c>
      <c r="L48" s="13">
        <f t="shared" si="5"/>
        <v>0</v>
      </c>
      <c r="M48" s="27">
        <f t="shared" si="14"/>
        <v>0</v>
      </c>
      <c r="N48" s="27">
        <f t="shared" si="8"/>
        <v>0</v>
      </c>
      <c r="O48" s="27">
        <f t="shared" si="9"/>
        <v>0</v>
      </c>
      <c r="P48" s="27">
        <f t="shared" si="10"/>
        <v>0</v>
      </c>
      <c r="Q48" s="27">
        <f t="shared" si="11"/>
        <v>0</v>
      </c>
      <c r="R48" s="32">
        <f t="shared" si="12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</row>
    <row r="49" spans="1:22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f t="shared" si="0"/>
        <v>0.4304814287422416</v>
      </c>
      <c r="F49" s="74">
        <f t="shared" si="1"/>
        <v>0.5695185712577584</v>
      </c>
      <c r="G49" s="52"/>
      <c r="H49" s="43"/>
      <c r="I49" s="43">
        <f t="shared" si="7"/>
        <v>0</v>
      </c>
      <c r="J49" s="13">
        <f t="shared" si="3"/>
        <v>0</v>
      </c>
      <c r="K49" s="13">
        <f t="shared" si="4"/>
        <v>0</v>
      </c>
      <c r="L49" s="13">
        <f t="shared" si="5"/>
        <v>0</v>
      </c>
      <c r="M49" s="27">
        <f t="shared" si="14"/>
        <v>0</v>
      </c>
      <c r="N49" s="32">
        <f t="shared" si="8"/>
        <v>0</v>
      </c>
      <c r="O49" s="32">
        <f t="shared" si="9"/>
        <v>0</v>
      </c>
      <c r="P49" s="32">
        <f t="shared" si="10"/>
        <v>0</v>
      </c>
      <c r="Q49" s="32">
        <f t="shared" si="11"/>
        <v>0</v>
      </c>
      <c r="R49" s="32">
        <f t="shared" si="12"/>
        <v>0</v>
      </c>
      <c r="S49" s="32">
        <f t="shared" si="13"/>
        <v>0</v>
      </c>
      <c r="T49" s="32">
        <f t="shared" si="13"/>
        <v>0</v>
      </c>
      <c r="U49" s="32">
        <f t="shared" si="13"/>
        <v>0</v>
      </c>
      <c r="V49" s="32">
        <f t="shared" si="13"/>
        <v>0</v>
      </c>
    </row>
    <row r="50" spans="1:22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f t="shared" si="0"/>
        <v>0.44104957786290772</v>
      </c>
      <c r="F50" s="74">
        <f t="shared" si="1"/>
        <v>0.55895042213709223</v>
      </c>
      <c r="G50" s="52">
        <f t="shared" si="15"/>
        <v>53774</v>
      </c>
      <c r="H50" s="43"/>
      <c r="I50" s="43">
        <f t="shared" si="7"/>
        <v>0</v>
      </c>
      <c r="J50" s="13">
        <f t="shared" si="3"/>
        <v>0</v>
      </c>
      <c r="K50" s="13">
        <f t="shared" si="4"/>
        <v>0</v>
      </c>
      <c r="L50" s="13">
        <f t="shared" si="5"/>
        <v>0</v>
      </c>
      <c r="M50" s="27">
        <f t="shared" si="14"/>
        <v>0</v>
      </c>
      <c r="N50" s="27">
        <f t="shared" si="8"/>
        <v>0</v>
      </c>
      <c r="O50" s="27">
        <f t="shared" si="9"/>
        <v>0</v>
      </c>
      <c r="P50" s="27">
        <f t="shared" si="10"/>
        <v>0</v>
      </c>
      <c r="Q50" s="27">
        <f t="shared" si="11"/>
        <v>0</v>
      </c>
      <c r="R50" s="32">
        <f t="shared" si="12"/>
        <v>0</v>
      </c>
      <c r="S50" s="32">
        <f t="shared" si="13"/>
        <v>0</v>
      </c>
      <c r="T50" s="32">
        <f t="shared" si="13"/>
        <v>0</v>
      </c>
      <c r="U50" s="32">
        <f t="shared" si="13"/>
        <v>0</v>
      </c>
      <c r="V50" s="32">
        <f t="shared" si="13"/>
        <v>0</v>
      </c>
    </row>
    <row r="51" spans="1:22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f t="shared" si="0"/>
        <v>0.85633633633633632</v>
      </c>
      <c r="F51" s="74">
        <f t="shared" si="1"/>
        <v>0.14366366366366368</v>
      </c>
      <c r="G51" s="52">
        <f t="shared" si="15"/>
        <v>8325</v>
      </c>
      <c r="H51" s="43"/>
      <c r="I51" s="43">
        <f t="shared" si="7"/>
        <v>0</v>
      </c>
      <c r="J51" s="13">
        <f t="shared" si="3"/>
        <v>0</v>
      </c>
      <c r="K51" s="13">
        <f t="shared" si="4"/>
        <v>0</v>
      </c>
      <c r="L51" s="13">
        <f t="shared" si="5"/>
        <v>0</v>
      </c>
      <c r="M51" s="27">
        <f t="shared" si="14"/>
        <v>0</v>
      </c>
      <c r="N51" s="27">
        <f t="shared" si="8"/>
        <v>0</v>
      </c>
      <c r="O51" s="27">
        <f t="shared" si="9"/>
        <v>0</v>
      </c>
      <c r="P51" s="27">
        <f t="shared" si="10"/>
        <v>0</v>
      </c>
      <c r="Q51" s="27">
        <f t="shared" si="11"/>
        <v>0</v>
      </c>
      <c r="R51" s="32">
        <f t="shared" si="12"/>
        <v>0</v>
      </c>
      <c r="S51" s="32">
        <f t="shared" si="13"/>
        <v>0</v>
      </c>
      <c r="T51" s="32">
        <f t="shared" si="13"/>
        <v>0</v>
      </c>
      <c r="U51" s="32">
        <f t="shared" si="13"/>
        <v>0</v>
      </c>
      <c r="V51" s="32">
        <f t="shared" si="13"/>
        <v>0</v>
      </c>
    </row>
    <row r="52" spans="1:22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f t="shared" si="0"/>
        <v>0.53672975122006972</v>
      </c>
      <c r="F52" s="74">
        <f t="shared" si="1"/>
        <v>0.46327024877993028</v>
      </c>
      <c r="G52" s="52"/>
      <c r="H52" s="43"/>
      <c r="I52" s="43">
        <f t="shared" si="7"/>
        <v>0</v>
      </c>
      <c r="J52" s="13">
        <f t="shared" si="3"/>
        <v>0</v>
      </c>
      <c r="K52" s="13">
        <f t="shared" si="4"/>
        <v>0</v>
      </c>
      <c r="L52" s="13">
        <f t="shared" si="5"/>
        <v>0</v>
      </c>
      <c r="M52" s="27">
        <f t="shared" si="14"/>
        <v>0</v>
      </c>
      <c r="N52" s="27">
        <f t="shared" si="8"/>
        <v>0</v>
      </c>
      <c r="O52" s="27">
        <f t="shared" si="9"/>
        <v>0</v>
      </c>
      <c r="P52" s="27">
        <f t="shared" si="10"/>
        <v>0</v>
      </c>
      <c r="Q52" s="27">
        <f t="shared" si="11"/>
        <v>0</v>
      </c>
      <c r="R52" s="32">
        <f t="shared" si="12"/>
        <v>0</v>
      </c>
      <c r="S52" s="32">
        <f t="shared" si="13"/>
        <v>0</v>
      </c>
      <c r="T52" s="32">
        <f t="shared" si="13"/>
        <v>0</v>
      </c>
      <c r="U52" s="32">
        <f t="shared" si="13"/>
        <v>0</v>
      </c>
      <c r="V52" s="32">
        <f t="shared" si="13"/>
        <v>0</v>
      </c>
    </row>
    <row r="53" spans="1:22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f t="shared" si="0"/>
        <v>0.53672975122006972</v>
      </c>
      <c r="F53" s="74">
        <f t="shared" si="1"/>
        <v>0.46327024877993028</v>
      </c>
      <c r="G53" s="52"/>
      <c r="H53" s="43"/>
      <c r="I53" s="43">
        <f t="shared" si="7"/>
        <v>0</v>
      </c>
      <c r="J53" s="13">
        <f t="shared" si="3"/>
        <v>0</v>
      </c>
      <c r="K53" s="13">
        <f t="shared" si="4"/>
        <v>0</v>
      </c>
      <c r="L53" s="13">
        <f t="shared" si="5"/>
        <v>0</v>
      </c>
      <c r="M53" s="27">
        <f t="shared" si="14"/>
        <v>0</v>
      </c>
      <c r="N53" s="27">
        <f t="shared" si="8"/>
        <v>0</v>
      </c>
      <c r="O53" s="27">
        <f t="shared" si="9"/>
        <v>0</v>
      </c>
      <c r="P53" s="27">
        <f t="shared" si="10"/>
        <v>0</v>
      </c>
      <c r="Q53" s="27">
        <f t="shared" si="11"/>
        <v>0</v>
      </c>
      <c r="R53" s="32">
        <f t="shared" si="12"/>
        <v>0</v>
      </c>
      <c r="S53" s="32">
        <f t="shared" si="13"/>
        <v>0</v>
      </c>
      <c r="T53" s="32">
        <f t="shared" si="13"/>
        <v>0</v>
      </c>
      <c r="U53" s="32">
        <f t="shared" si="13"/>
        <v>0</v>
      </c>
      <c r="V53" s="32">
        <f t="shared" si="13"/>
        <v>0</v>
      </c>
    </row>
    <row r="54" spans="1:22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/>
      <c r="I54" s="43">
        <f t="shared" si="7"/>
        <v>0</v>
      </c>
      <c r="J54" s="13">
        <f t="shared" si="3"/>
        <v>0</v>
      </c>
      <c r="K54" s="13">
        <f t="shared" si="4"/>
        <v>0</v>
      </c>
      <c r="L54" s="13">
        <f t="shared" si="5"/>
        <v>0</v>
      </c>
      <c r="M54" s="27">
        <f t="shared" si="14"/>
        <v>0</v>
      </c>
      <c r="N54" s="27">
        <f t="shared" si="8"/>
        <v>0</v>
      </c>
      <c r="O54" s="27">
        <f t="shared" si="9"/>
        <v>0</v>
      </c>
      <c r="P54" s="27">
        <f t="shared" si="10"/>
        <v>0</v>
      </c>
      <c r="Q54" s="27">
        <f t="shared" si="11"/>
        <v>0</v>
      </c>
      <c r="R54" s="32">
        <f t="shared" si="12"/>
        <v>0</v>
      </c>
      <c r="S54" s="32">
        <f t="shared" si="13"/>
        <v>0</v>
      </c>
      <c r="T54" s="32">
        <f t="shared" si="13"/>
        <v>0</v>
      </c>
      <c r="U54" s="32">
        <f t="shared" si="13"/>
        <v>0</v>
      </c>
      <c r="V54" s="32">
        <f t="shared" si="13"/>
        <v>0</v>
      </c>
    </row>
    <row r="55" spans="1:22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/>
      <c r="I55" s="43">
        <f t="shared" si="7"/>
        <v>0</v>
      </c>
      <c r="J55" s="13">
        <f t="shared" si="3"/>
        <v>0</v>
      </c>
      <c r="K55" s="13">
        <f t="shared" si="4"/>
        <v>0</v>
      </c>
      <c r="L55" s="13">
        <f t="shared" si="5"/>
        <v>0</v>
      </c>
      <c r="M55" s="27">
        <f t="shared" si="14"/>
        <v>0</v>
      </c>
      <c r="N55" s="27">
        <f t="shared" si="8"/>
        <v>0</v>
      </c>
      <c r="O55" s="27">
        <f t="shared" si="9"/>
        <v>0</v>
      </c>
      <c r="P55" s="27">
        <f t="shared" si="10"/>
        <v>0</v>
      </c>
      <c r="Q55" s="27">
        <f t="shared" si="11"/>
        <v>0</v>
      </c>
      <c r="R55" s="32">
        <f t="shared" si="12"/>
        <v>0</v>
      </c>
      <c r="S55" s="32">
        <f t="shared" si="13"/>
        <v>0</v>
      </c>
      <c r="T55" s="32">
        <f t="shared" si="13"/>
        <v>0</v>
      </c>
      <c r="U55" s="32">
        <f t="shared" si="13"/>
        <v>0</v>
      </c>
      <c r="V55" s="32">
        <f t="shared" si="13"/>
        <v>0</v>
      </c>
    </row>
    <row r="56" spans="1:22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/>
      <c r="I56" s="43">
        <f t="shared" si="7"/>
        <v>0</v>
      </c>
      <c r="J56" s="13">
        <f t="shared" si="3"/>
        <v>0</v>
      </c>
      <c r="K56" s="13">
        <f t="shared" si="4"/>
        <v>0</v>
      </c>
      <c r="L56" s="13">
        <f t="shared" si="5"/>
        <v>0</v>
      </c>
      <c r="M56" s="27">
        <f t="shared" si="14"/>
        <v>0</v>
      </c>
      <c r="N56" s="27">
        <f t="shared" si="8"/>
        <v>0</v>
      </c>
      <c r="O56" s="27">
        <f t="shared" si="9"/>
        <v>0</v>
      </c>
      <c r="P56" s="27">
        <f t="shared" si="10"/>
        <v>0</v>
      </c>
      <c r="Q56" s="27">
        <f t="shared" si="11"/>
        <v>0</v>
      </c>
      <c r="R56" s="32">
        <f t="shared" si="12"/>
        <v>0</v>
      </c>
      <c r="S56" s="32">
        <f t="shared" si="13"/>
        <v>0</v>
      </c>
      <c r="T56" s="32">
        <f t="shared" si="13"/>
        <v>0</v>
      </c>
      <c r="U56" s="32">
        <f t="shared" si="13"/>
        <v>0</v>
      </c>
      <c r="V56" s="32">
        <f t="shared" si="13"/>
        <v>0</v>
      </c>
    </row>
    <row r="57" spans="1:22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/>
      <c r="I57" s="43">
        <f t="shared" si="7"/>
        <v>0</v>
      </c>
      <c r="J57" s="13">
        <f t="shared" si="3"/>
        <v>0</v>
      </c>
      <c r="K57" s="13">
        <f t="shared" si="4"/>
        <v>0</v>
      </c>
      <c r="L57" s="13">
        <f t="shared" si="5"/>
        <v>0</v>
      </c>
      <c r="M57" s="27">
        <f t="shared" si="14"/>
        <v>0</v>
      </c>
      <c r="N57" s="27">
        <f t="shared" si="8"/>
        <v>0</v>
      </c>
      <c r="O57" s="27">
        <f t="shared" si="9"/>
        <v>0</v>
      </c>
      <c r="P57" s="27">
        <f t="shared" si="10"/>
        <v>0</v>
      </c>
      <c r="Q57" s="27">
        <f t="shared" si="11"/>
        <v>0</v>
      </c>
      <c r="R57" s="32">
        <f t="shared" si="12"/>
        <v>0</v>
      </c>
      <c r="S57" s="32">
        <f t="shared" si="13"/>
        <v>0</v>
      </c>
      <c r="T57" s="32">
        <f t="shared" si="13"/>
        <v>0</v>
      </c>
      <c r="U57" s="32">
        <f t="shared" si="13"/>
        <v>0</v>
      </c>
      <c r="V57" s="32">
        <f t="shared" si="13"/>
        <v>0</v>
      </c>
    </row>
    <row r="58" spans="1:22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f t="shared" si="0"/>
        <v>0.53672975122006972</v>
      </c>
      <c r="F58" s="74">
        <f t="shared" si="1"/>
        <v>0.46327024877993028</v>
      </c>
      <c r="G58" s="52"/>
      <c r="H58" s="43"/>
      <c r="I58" s="43">
        <f t="shared" si="7"/>
        <v>0</v>
      </c>
      <c r="J58" s="13">
        <f t="shared" si="3"/>
        <v>0</v>
      </c>
      <c r="K58" s="13">
        <f t="shared" si="4"/>
        <v>0</v>
      </c>
      <c r="L58" s="13">
        <f t="shared" si="5"/>
        <v>0</v>
      </c>
      <c r="M58" s="27">
        <f t="shared" si="14"/>
        <v>0</v>
      </c>
      <c r="N58" s="27">
        <f t="shared" si="8"/>
        <v>0</v>
      </c>
      <c r="O58" s="27">
        <f t="shared" si="9"/>
        <v>0</v>
      </c>
      <c r="P58" s="27">
        <f t="shared" si="10"/>
        <v>0</v>
      </c>
      <c r="Q58" s="27">
        <f t="shared" si="11"/>
        <v>0</v>
      </c>
      <c r="R58" s="32">
        <f t="shared" si="12"/>
        <v>0</v>
      </c>
      <c r="S58" s="32">
        <f t="shared" si="13"/>
        <v>0</v>
      </c>
      <c r="T58" s="32">
        <f t="shared" si="13"/>
        <v>0</v>
      </c>
      <c r="U58" s="32">
        <f t="shared" si="13"/>
        <v>0</v>
      </c>
      <c r="V58" s="32">
        <f t="shared" si="13"/>
        <v>0</v>
      </c>
    </row>
    <row r="59" spans="1:22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/>
      <c r="I59" s="43">
        <f t="shared" si="7"/>
        <v>0</v>
      </c>
      <c r="J59" s="13">
        <f t="shared" si="3"/>
        <v>0</v>
      </c>
      <c r="K59" s="13">
        <f t="shared" si="4"/>
        <v>0</v>
      </c>
      <c r="L59" s="13">
        <f t="shared" si="5"/>
        <v>0</v>
      </c>
      <c r="M59" s="27">
        <f t="shared" si="14"/>
        <v>0</v>
      </c>
      <c r="N59" s="27">
        <f t="shared" si="8"/>
        <v>0</v>
      </c>
      <c r="O59" s="27">
        <f t="shared" si="9"/>
        <v>0</v>
      </c>
      <c r="P59" s="27">
        <f t="shared" si="10"/>
        <v>0</v>
      </c>
      <c r="Q59" s="27">
        <f t="shared" si="11"/>
        <v>0</v>
      </c>
      <c r="R59" s="32">
        <f t="shared" si="12"/>
        <v>0</v>
      </c>
      <c r="S59" s="32">
        <f t="shared" si="13"/>
        <v>0</v>
      </c>
      <c r="T59" s="32">
        <f t="shared" si="13"/>
        <v>0</v>
      </c>
      <c r="U59" s="32">
        <f t="shared" si="13"/>
        <v>0</v>
      </c>
      <c r="V59" s="32">
        <f t="shared" si="13"/>
        <v>0</v>
      </c>
    </row>
    <row r="60" spans="1:22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/>
      <c r="I60" s="43">
        <f t="shared" si="7"/>
        <v>0</v>
      </c>
      <c r="J60" s="13">
        <f t="shared" si="3"/>
        <v>0</v>
      </c>
      <c r="K60" s="13">
        <f t="shared" si="4"/>
        <v>0</v>
      </c>
      <c r="L60" s="13">
        <f t="shared" si="5"/>
        <v>0</v>
      </c>
      <c r="M60" s="27">
        <f t="shared" si="14"/>
        <v>0</v>
      </c>
      <c r="N60" s="27">
        <f t="shared" si="8"/>
        <v>0</v>
      </c>
      <c r="O60" s="27">
        <f t="shared" si="9"/>
        <v>0</v>
      </c>
      <c r="P60" s="27">
        <f t="shared" si="10"/>
        <v>0</v>
      </c>
      <c r="Q60" s="27">
        <f t="shared" si="11"/>
        <v>0</v>
      </c>
      <c r="R60" s="32">
        <f t="shared" si="12"/>
        <v>0</v>
      </c>
      <c r="S60" s="32">
        <f t="shared" si="13"/>
        <v>0</v>
      </c>
      <c r="T60" s="32">
        <f t="shared" si="13"/>
        <v>0</v>
      </c>
      <c r="U60" s="32">
        <f t="shared" si="13"/>
        <v>0</v>
      </c>
      <c r="V60" s="32">
        <f t="shared" si="13"/>
        <v>0</v>
      </c>
    </row>
    <row r="61" spans="1:22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/>
      <c r="I61" s="43">
        <f t="shared" si="7"/>
        <v>0</v>
      </c>
      <c r="J61" s="13">
        <f t="shared" si="3"/>
        <v>0</v>
      </c>
      <c r="K61" s="13">
        <f t="shared" si="4"/>
        <v>0</v>
      </c>
      <c r="L61" s="13">
        <f t="shared" si="5"/>
        <v>0</v>
      </c>
      <c r="M61" s="27">
        <f t="shared" si="14"/>
        <v>0</v>
      </c>
      <c r="N61" s="27">
        <f t="shared" si="8"/>
        <v>0</v>
      </c>
      <c r="O61" s="27">
        <f t="shared" si="9"/>
        <v>0</v>
      </c>
      <c r="P61" s="27">
        <f t="shared" si="10"/>
        <v>0</v>
      </c>
      <c r="Q61" s="27">
        <f t="shared" si="11"/>
        <v>0</v>
      </c>
      <c r="R61" s="32">
        <f t="shared" si="12"/>
        <v>0</v>
      </c>
      <c r="S61" s="32">
        <f t="shared" si="13"/>
        <v>0</v>
      </c>
      <c r="T61" s="32">
        <f t="shared" si="13"/>
        <v>0</v>
      </c>
      <c r="U61" s="32">
        <f t="shared" si="13"/>
        <v>0</v>
      </c>
      <c r="V61" s="32">
        <f t="shared" si="13"/>
        <v>0</v>
      </c>
    </row>
    <row r="62" spans="1:22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f t="shared" si="0"/>
        <v>0.53672975122006972</v>
      </c>
      <c r="F62" s="74">
        <f t="shared" si="1"/>
        <v>0.46327024877993028</v>
      </c>
      <c r="G62" s="52"/>
      <c r="H62" s="43"/>
      <c r="I62" s="43">
        <f t="shared" si="7"/>
        <v>0</v>
      </c>
      <c r="J62" s="13">
        <f t="shared" si="3"/>
        <v>0</v>
      </c>
      <c r="K62" s="13">
        <f t="shared" si="4"/>
        <v>0</v>
      </c>
      <c r="L62" s="13">
        <f t="shared" si="5"/>
        <v>0</v>
      </c>
      <c r="M62" s="27">
        <f t="shared" si="14"/>
        <v>0</v>
      </c>
      <c r="N62" s="27">
        <f t="shared" si="8"/>
        <v>0</v>
      </c>
      <c r="O62" s="27">
        <f t="shared" si="9"/>
        <v>0</v>
      </c>
      <c r="P62" s="27">
        <f t="shared" si="10"/>
        <v>0</v>
      </c>
      <c r="Q62" s="27">
        <f t="shared" si="11"/>
        <v>0</v>
      </c>
      <c r="R62" s="32">
        <f t="shared" si="12"/>
        <v>0</v>
      </c>
      <c r="S62" s="32">
        <f t="shared" si="13"/>
        <v>0</v>
      </c>
      <c r="T62" s="32">
        <f t="shared" si="13"/>
        <v>0</v>
      </c>
      <c r="U62" s="32">
        <f t="shared" si="13"/>
        <v>0</v>
      </c>
      <c r="V62" s="32">
        <f t="shared" si="13"/>
        <v>0</v>
      </c>
    </row>
    <row r="63" spans="1:22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/>
      <c r="I63" s="43">
        <f t="shared" si="7"/>
        <v>0</v>
      </c>
      <c r="J63" s="13">
        <f t="shared" si="3"/>
        <v>0</v>
      </c>
      <c r="K63" s="13">
        <f t="shared" si="4"/>
        <v>0</v>
      </c>
      <c r="L63" s="13">
        <f t="shared" si="5"/>
        <v>0</v>
      </c>
      <c r="M63" s="27">
        <f t="shared" si="14"/>
        <v>0</v>
      </c>
      <c r="N63" s="27">
        <f t="shared" si="8"/>
        <v>0</v>
      </c>
      <c r="O63" s="27">
        <f t="shared" si="9"/>
        <v>0</v>
      </c>
      <c r="P63" s="27">
        <f t="shared" si="10"/>
        <v>0</v>
      </c>
      <c r="Q63" s="27">
        <f t="shared" si="11"/>
        <v>0</v>
      </c>
      <c r="R63" s="32">
        <f t="shared" si="12"/>
        <v>0</v>
      </c>
      <c r="S63" s="32">
        <f t="shared" si="13"/>
        <v>0</v>
      </c>
      <c r="T63" s="32">
        <f t="shared" si="13"/>
        <v>0</v>
      </c>
      <c r="U63" s="32">
        <f t="shared" si="13"/>
        <v>0</v>
      </c>
      <c r="V63" s="32">
        <f t="shared" si="13"/>
        <v>0</v>
      </c>
    </row>
    <row r="64" spans="1:22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/>
      <c r="I64" s="43">
        <f t="shared" si="7"/>
        <v>0</v>
      </c>
      <c r="J64" s="13">
        <f t="shared" si="3"/>
        <v>0</v>
      </c>
      <c r="K64" s="13">
        <f t="shared" si="4"/>
        <v>0</v>
      </c>
      <c r="L64" s="13">
        <f t="shared" si="5"/>
        <v>0</v>
      </c>
      <c r="M64" s="27">
        <f t="shared" si="14"/>
        <v>0</v>
      </c>
      <c r="N64" s="27">
        <f t="shared" si="8"/>
        <v>0</v>
      </c>
      <c r="O64" s="27">
        <f t="shared" si="9"/>
        <v>0</v>
      </c>
      <c r="P64" s="27">
        <f t="shared" si="10"/>
        <v>0</v>
      </c>
      <c r="Q64" s="27">
        <f t="shared" si="11"/>
        <v>0</v>
      </c>
      <c r="R64" s="32">
        <f t="shared" si="12"/>
        <v>0</v>
      </c>
      <c r="S64" s="32">
        <f t="shared" si="13"/>
        <v>0</v>
      </c>
      <c r="T64" s="32">
        <f t="shared" si="13"/>
        <v>0</v>
      </c>
      <c r="U64" s="32">
        <f t="shared" si="13"/>
        <v>0</v>
      </c>
      <c r="V64" s="32">
        <f t="shared" si="13"/>
        <v>0</v>
      </c>
    </row>
    <row r="65" spans="1:22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f t="shared" si="0"/>
        <v>0.53672975122006972</v>
      </c>
      <c r="F65" s="74">
        <f t="shared" si="1"/>
        <v>0.46327024877993028</v>
      </c>
      <c r="G65" s="52"/>
      <c r="H65" s="43"/>
      <c r="I65" s="43">
        <f t="shared" si="7"/>
        <v>0</v>
      </c>
      <c r="J65" s="13">
        <f t="shared" si="3"/>
        <v>0</v>
      </c>
      <c r="K65" s="13">
        <f t="shared" si="4"/>
        <v>0</v>
      </c>
      <c r="L65" s="13">
        <f t="shared" si="5"/>
        <v>0</v>
      </c>
      <c r="M65" s="27">
        <f t="shared" si="14"/>
        <v>0</v>
      </c>
      <c r="N65" s="27">
        <f t="shared" si="8"/>
        <v>0</v>
      </c>
      <c r="O65" s="27">
        <f t="shared" si="9"/>
        <v>0</v>
      </c>
      <c r="P65" s="27">
        <f t="shared" si="10"/>
        <v>0</v>
      </c>
      <c r="Q65" s="27">
        <f t="shared" si="11"/>
        <v>0</v>
      </c>
      <c r="R65" s="32">
        <f t="shared" si="12"/>
        <v>0</v>
      </c>
      <c r="S65" s="32">
        <f t="shared" si="13"/>
        <v>0</v>
      </c>
      <c r="T65" s="32">
        <f t="shared" si="13"/>
        <v>0</v>
      </c>
      <c r="U65" s="32">
        <f t="shared" si="13"/>
        <v>0</v>
      </c>
      <c r="V65" s="32">
        <f t="shared" si="13"/>
        <v>0</v>
      </c>
    </row>
    <row r="66" spans="1:22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f t="shared" si="0"/>
        <v>0.53672975122006972</v>
      </c>
      <c r="F66" s="74">
        <f t="shared" si="1"/>
        <v>0.46327024877993028</v>
      </c>
      <c r="G66" s="52"/>
      <c r="H66" s="43"/>
      <c r="I66" s="43">
        <f t="shared" si="7"/>
        <v>0</v>
      </c>
      <c r="J66" s="13">
        <f t="shared" si="3"/>
        <v>0</v>
      </c>
      <c r="K66" s="13">
        <f t="shared" si="4"/>
        <v>0</v>
      </c>
      <c r="L66" s="13">
        <f t="shared" si="5"/>
        <v>0</v>
      </c>
      <c r="M66" s="27">
        <f t="shared" si="14"/>
        <v>0</v>
      </c>
      <c r="N66" s="27">
        <f t="shared" si="8"/>
        <v>0</v>
      </c>
      <c r="O66" s="27">
        <f t="shared" si="9"/>
        <v>0</v>
      </c>
      <c r="P66" s="27">
        <f t="shared" si="10"/>
        <v>0</v>
      </c>
      <c r="Q66" s="27">
        <f t="shared" si="11"/>
        <v>0</v>
      </c>
      <c r="R66" s="32">
        <f t="shared" si="12"/>
        <v>0</v>
      </c>
      <c r="S66" s="32">
        <f t="shared" si="13"/>
        <v>0</v>
      </c>
      <c r="T66" s="32">
        <f t="shared" si="13"/>
        <v>0</v>
      </c>
      <c r="U66" s="32">
        <f t="shared" si="13"/>
        <v>0</v>
      </c>
      <c r="V66" s="32">
        <f t="shared" si="13"/>
        <v>0</v>
      </c>
    </row>
    <row r="67" spans="1:22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f t="shared" si="0"/>
        <v>0.53672975122006972</v>
      </c>
      <c r="F67" s="74">
        <f t="shared" si="1"/>
        <v>0.46327024877993028</v>
      </c>
      <c r="G67" s="52"/>
      <c r="H67" s="43"/>
      <c r="I67" s="43">
        <f t="shared" si="7"/>
        <v>0</v>
      </c>
      <c r="J67" s="13">
        <f t="shared" si="3"/>
        <v>0</v>
      </c>
      <c r="K67" s="13">
        <f t="shared" si="4"/>
        <v>0</v>
      </c>
      <c r="L67" s="13">
        <f t="shared" si="5"/>
        <v>0</v>
      </c>
      <c r="M67" s="27">
        <f t="shared" si="14"/>
        <v>0</v>
      </c>
      <c r="N67" s="27">
        <f t="shared" si="8"/>
        <v>0</v>
      </c>
      <c r="O67" s="27">
        <f t="shared" si="9"/>
        <v>0</v>
      </c>
      <c r="P67" s="27">
        <f t="shared" si="10"/>
        <v>0</v>
      </c>
      <c r="Q67" s="27">
        <f t="shared" si="11"/>
        <v>0</v>
      </c>
      <c r="R67" s="32">
        <f t="shared" si="12"/>
        <v>0</v>
      </c>
      <c r="S67" s="32">
        <f t="shared" si="13"/>
        <v>0</v>
      </c>
      <c r="T67" s="32">
        <f t="shared" si="13"/>
        <v>0</v>
      </c>
      <c r="U67" s="32">
        <f t="shared" si="13"/>
        <v>0</v>
      </c>
      <c r="V67" s="32">
        <f t="shared" si="13"/>
        <v>0</v>
      </c>
    </row>
    <row r="68" spans="1:22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/>
      <c r="I68" s="43">
        <f t="shared" si="7"/>
        <v>0</v>
      </c>
      <c r="J68" s="13">
        <f t="shared" si="3"/>
        <v>0</v>
      </c>
      <c r="K68" s="13">
        <f t="shared" si="4"/>
        <v>0</v>
      </c>
      <c r="L68" s="13">
        <f t="shared" si="5"/>
        <v>0</v>
      </c>
      <c r="M68" s="27">
        <f t="shared" si="14"/>
        <v>0</v>
      </c>
      <c r="N68" s="27">
        <f t="shared" si="8"/>
        <v>0</v>
      </c>
      <c r="O68" s="27">
        <f t="shared" si="9"/>
        <v>0</v>
      </c>
      <c r="P68" s="27">
        <f t="shared" si="10"/>
        <v>0</v>
      </c>
      <c r="Q68" s="27">
        <f t="shared" si="11"/>
        <v>0</v>
      </c>
      <c r="R68" s="32">
        <f t="shared" si="12"/>
        <v>0</v>
      </c>
      <c r="S68" s="32">
        <f t="shared" si="13"/>
        <v>0</v>
      </c>
      <c r="T68" s="32">
        <f t="shared" si="13"/>
        <v>0</v>
      </c>
      <c r="U68" s="32">
        <f t="shared" si="13"/>
        <v>0</v>
      </c>
      <c r="V68" s="32">
        <f t="shared" si="13"/>
        <v>0</v>
      </c>
    </row>
    <row r="69" spans="1:22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/>
      <c r="I69" s="43">
        <f t="shared" si="7"/>
        <v>0</v>
      </c>
      <c r="J69" s="13">
        <f t="shared" si="3"/>
        <v>0</v>
      </c>
      <c r="K69" s="13">
        <f t="shared" si="4"/>
        <v>0</v>
      </c>
      <c r="L69" s="13">
        <f t="shared" si="5"/>
        <v>0</v>
      </c>
      <c r="M69" s="27">
        <f t="shared" si="14"/>
        <v>0</v>
      </c>
      <c r="N69" s="27">
        <f t="shared" si="8"/>
        <v>0</v>
      </c>
      <c r="O69" s="27">
        <f t="shared" si="9"/>
        <v>0</v>
      </c>
      <c r="P69" s="27">
        <f t="shared" si="10"/>
        <v>0</v>
      </c>
      <c r="Q69" s="27">
        <f t="shared" si="11"/>
        <v>0</v>
      </c>
      <c r="R69" s="32">
        <f t="shared" si="12"/>
        <v>0</v>
      </c>
      <c r="S69" s="32">
        <f t="shared" si="13"/>
        <v>0</v>
      </c>
      <c r="T69" s="32">
        <f t="shared" si="13"/>
        <v>0</v>
      </c>
      <c r="U69" s="32">
        <f t="shared" si="13"/>
        <v>0</v>
      </c>
      <c r="V69" s="32">
        <f t="shared" si="13"/>
        <v>0</v>
      </c>
    </row>
    <row r="70" spans="1:22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/>
      <c r="I70" s="43">
        <f t="shared" si="7"/>
        <v>0</v>
      </c>
      <c r="J70" s="13">
        <f t="shared" si="3"/>
        <v>0</v>
      </c>
      <c r="K70" s="13">
        <f t="shared" si="4"/>
        <v>0</v>
      </c>
      <c r="L70" s="13">
        <f t="shared" si="5"/>
        <v>0</v>
      </c>
      <c r="M70" s="27">
        <f t="shared" si="14"/>
        <v>0</v>
      </c>
      <c r="N70" s="27">
        <f t="shared" si="8"/>
        <v>0</v>
      </c>
      <c r="O70" s="27">
        <f t="shared" si="9"/>
        <v>0</v>
      </c>
      <c r="P70" s="27">
        <f t="shared" si="10"/>
        <v>0</v>
      </c>
      <c r="Q70" s="27">
        <f t="shared" si="11"/>
        <v>0</v>
      </c>
      <c r="R70" s="32">
        <f t="shared" si="12"/>
        <v>0</v>
      </c>
      <c r="S70" s="32">
        <f t="shared" si="13"/>
        <v>0</v>
      </c>
      <c r="T70" s="32">
        <f t="shared" si="13"/>
        <v>0</v>
      </c>
      <c r="U70" s="32">
        <f t="shared" si="13"/>
        <v>0</v>
      </c>
      <c r="V70" s="32">
        <f t="shared" si="13"/>
        <v>0</v>
      </c>
    </row>
    <row r="71" spans="1:22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/>
      <c r="I71" s="43">
        <f t="shared" si="7"/>
        <v>0</v>
      </c>
      <c r="J71" s="13">
        <f t="shared" ref="J71:J80" si="16">I71</f>
        <v>0</v>
      </c>
      <c r="K71" s="13">
        <f t="shared" ref="K71:K80" si="17">I71</f>
        <v>0</v>
      </c>
      <c r="L71" s="13">
        <f t="shared" ref="L71:L80" si="18">H71-I71-J71-K71</f>
        <v>0</v>
      </c>
      <c r="M71" s="27">
        <f t="shared" si="14"/>
        <v>0</v>
      </c>
      <c r="N71" s="27">
        <f t="shared" si="8"/>
        <v>0</v>
      </c>
      <c r="O71" s="27">
        <f t="shared" si="9"/>
        <v>0</v>
      </c>
      <c r="P71" s="27">
        <f t="shared" si="10"/>
        <v>0</v>
      </c>
      <c r="Q71" s="27">
        <f t="shared" si="11"/>
        <v>0</v>
      </c>
      <c r="R71" s="32">
        <f t="shared" si="12"/>
        <v>0</v>
      </c>
      <c r="S71" s="32">
        <f t="shared" ref="S71:V79" si="19">I71-N71</f>
        <v>0</v>
      </c>
      <c r="T71" s="32">
        <f t="shared" si="19"/>
        <v>0</v>
      </c>
      <c r="U71" s="32">
        <f t="shared" si="19"/>
        <v>0</v>
      </c>
      <c r="V71" s="32">
        <f t="shared" si="19"/>
        <v>0</v>
      </c>
    </row>
    <row r="72" spans="1:22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/>
      <c r="I72" s="43">
        <f t="shared" ref="I72:I80" si="20">ROUND(H72/4,0)</f>
        <v>0</v>
      </c>
      <c r="J72" s="13">
        <f t="shared" si="16"/>
        <v>0</v>
      </c>
      <c r="K72" s="13">
        <f t="shared" si="17"/>
        <v>0</v>
      </c>
      <c r="L72" s="13">
        <f t="shared" si="18"/>
        <v>0</v>
      </c>
      <c r="M72" s="27">
        <f t="shared" si="14"/>
        <v>0</v>
      </c>
      <c r="N72" s="27">
        <f t="shared" ref="N72:N80" si="21">ROUND(M72/4,0)</f>
        <v>0</v>
      </c>
      <c r="O72" s="27">
        <f t="shared" ref="O72:O80" si="22">N72</f>
        <v>0</v>
      </c>
      <c r="P72" s="27">
        <f t="shared" ref="P72:P80" si="23">N72</f>
        <v>0</v>
      </c>
      <c r="Q72" s="27">
        <f t="shared" ref="Q72:Q80" si="24">M72-N72-O72-P72</f>
        <v>0</v>
      </c>
      <c r="R72" s="32">
        <f t="shared" ref="R72:R79" si="25">S72+T72+U72+V72</f>
        <v>0</v>
      </c>
      <c r="S72" s="32">
        <f t="shared" si="19"/>
        <v>0</v>
      </c>
      <c r="T72" s="32">
        <f t="shared" si="19"/>
        <v>0</v>
      </c>
      <c r="U72" s="32">
        <f t="shared" si="19"/>
        <v>0</v>
      </c>
      <c r="V72" s="32">
        <f t="shared" si="19"/>
        <v>0</v>
      </c>
    </row>
    <row r="73" spans="1:22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/>
      <c r="I73" s="43">
        <f t="shared" si="20"/>
        <v>0</v>
      </c>
      <c r="J73" s="13">
        <f t="shared" si="16"/>
        <v>0</v>
      </c>
      <c r="K73" s="13">
        <f t="shared" si="17"/>
        <v>0</v>
      </c>
      <c r="L73" s="13">
        <f t="shared" si="18"/>
        <v>0</v>
      </c>
      <c r="M73" s="27">
        <f t="shared" si="14"/>
        <v>0</v>
      </c>
      <c r="N73" s="27">
        <f t="shared" si="21"/>
        <v>0</v>
      </c>
      <c r="O73" s="27">
        <f t="shared" si="22"/>
        <v>0</v>
      </c>
      <c r="P73" s="27">
        <f t="shared" si="23"/>
        <v>0</v>
      </c>
      <c r="Q73" s="27">
        <f t="shared" si="24"/>
        <v>0</v>
      </c>
      <c r="R73" s="32">
        <f t="shared" si="25"/>
        <v>0</v>
      </c>
      <c r="S73" s="32">
        <f t="shared" si="19"/>
        <v>0</v>
      </c>
      <c r="T73" s="32">
        <f t="shared" si="19"/>
        <v>0</v>
      </c>
      <c r="U73" s="32">
        <f t="shared" si="19"/>
        <v>0</v>
      </c>
      <c r="V73" s="32">
        <f t="shared" si="19"/>
        <v>0</v>
      </c>
    </row>
    <row r="74" spans="1:22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/>
      <c r="I74" s="43">
        <f t="shared" si="20"/>
        <v>0</v>
      </c>
      <c r="J74" s="13">
        <f t="shared" si="16"/>
        <v>0</v>
      </c>
      <c r="K74" s="13">
        <f t="shared" si="17"/>
        <v>0</v>
      </c>
      <c r="L74" s="13">
        <f t="shared" si="18"/>
        <v>0</v>
      </c>
      <c r="M74" s="27">
        <f t="shared" si="14"/>
        <v>0</v>
      </c>
      <c r="N74" s="27">
        <f t="shared" si="21"/>
        <v>0</v>
      </c>
      <c r="O74" s="27">
        <f t="shared" si="22"/>
        <v>0</v>
      </c>
      <c r="P74" s="27">
        <f t="shared" si="23"/>
        <v>0</v>
      </c>
      <c r="Q74" s="27">
        <f t="shared" si="24"/>
        <v>0</v>
      </c>
      <c r="R74" s="32">
        <f t="shared" si="25"/>
        <v>0</v>
      </c>
      <c r="S74" s="32">
        <f t="shared" si="19"/>
        <v>0</v>
      </c>
      <c r="T74" s="32">
        <f t="shared" si="19"/>
        <v>0</v>
      </c>
      <c r="U74" s="32">
        <f t="shared" si="19"/>
        <v>0</v>
      </c>
      <c r="V74" s="32">
        <f t="shared" si="19"/>
        <v>0</v>
      </c>
    </row>
    <row r="75" spans="1:22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/>
      <c r="I75" s="43">
        <f t="shared" si="20"/>
        <v>0</v>
      </c>
      <c r="J75" s="13">
        <f t="shared" si="16"/>
        <v>0</v>
      </c>
      <c r="K75" s="13">
        <f t="shared" si="17"/>
        <v>0</v>
      </c>
      <c r="L75" s="13">
        <f t="shared" si="18"/>
        <v>0</v>
      </c>
      <c r="M75" s="27">
        <f t="shared" si="14"/>
        <v>0</v>
      </c>
      <c r="N75" s="27">
        <f t="shared" si="21"/>
        <v>0</v>
      </c>
      <c r="O75" s="27">
        <f t="shared" si="22"/>
        <v>0</v>
      </c>
      <c r="P75" s="27">
        <f t="shared" si="23"/>
        <v>0</v>
      </c>
      <c r="Q75" s="27">
        <f t="shared" si="24"/>
        <v>0</v>
      </c>
      <c r="R75" s="32">
        <f t="shared" si="25"/>
        <v>0</v>
      </c>
      <c r="S75" s="32">
        <f t="shared" si="19"/>
        <v>0</v>
      </c>
      <c r="T75" s="32">
        <f t="shared" si="19"/>
        <v>0</v>
      </c>
      <c r="U75" s="32">
        <f t="shared" si="19"/>
        <v>0</v>
      </c>
      <c r="V75" s="32">
        <f t="shared" si="19"/>
        <v>0</v>
      </c>
    </row>
    <row r="76" spans="1:22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/>
      <c r="I76" s="43">
        <f t="shared" si="20"/>
        <v>0</v>
      </c>
      <c r="J76" s="13">
        <f t="shared" si="16"/>
        <v>0</v>
      </c>
      <c r="K76" s="13">
        <f t="shared" si="17"/>
        <v>0</v>
      </c>
      <c r="L76" s="13">
        <f t="shared" si="18"/>
        <v>0</v>
      </c>
      <c r="M76" s="27">
        <f t="shared" si="14"/>
        <v>0</v>
      </c>
      <c r="N76" s="27">
        <f t="shared" si="21"/>
        <v>0</v>
      </c>
      <c r="O76" s="27">
        <f t="shared" si="22"/>
        <v>0</v>
      </c>
      <c r="P76" s="27">
        <f t="shared" si="23"/>
        <v>0</v>
      </c>
      <c r="Q76" s="27">
        <f t="shared" si="24"/>
        <v>0</v>
      </c>
      <c r="R76" s="32">
        <f t="shared" si="25"/>
        <v>0</v>
      </c>
      <c r="S76" s="32">
        <f t="shared" si="19"/>
        <v>0</v>
      </c>
      <c r="T76" s="32">
        <f t="shared" si="19"/>
        <v>0</v>
      </c>
      <c r="U76" s="32">
        <f t="shared" si="19"/>
        <v>0</v>
      </c>
      <c r="V76" s="32">
        <f t="shared" si="19"/>
        <v>0</v>
      </c>
    </row>
    <row r="77" spans="1:22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/>
      <c r="I77" s="43">
        <f t="shared" si="20"/>
        <v>0</v>
      </c>
      <c r="J77" s="13">
        <f t="shared" si="16"/>
        <v>0</v>
      </c>
      <c r="K77" s="13">
        <f t="shared" si="17"/>
        <v>0</v>
      </c>
      <c r="L77" s="13">
        <f t="shared" si="18"/>
        <v>0</v>
      </c>
      <c r="M77" s="27">
        <f t="shared" si="14"/>
        <v>0</v>
      </c>
      <c r="N77" s="27">
        <f t="shared" si="21"/>
        <v>0</v>
      </c>
      <c r="O77" s="27">
        <f t="shared" si="22"/>
        <v>0</v>
      </c>
      <c r="P77" s="27">
        <f t="shared" si="23"/>
        <v>0</v>
      </c>
      <c r="Q77" s="27">
        <f t="shared" si="24"/>
        <v>0</v>
      </c>
      <c r="R77" s="32">
        <f t="shared" si="25"/>
        <v>0</v>
      </c>
      <c r="S77" s="32">
        <f t="shared" si="19"/>
        <v>0</v>
      </c>
      <c r="T77" s="32">
        <f t="shared" si="19"/>
        <v>0</v>
      </c>
      <c r="U77" s="32">
        <f t="shared" si="19"/>
        <v>0</v>
      </c>
      <c r="V77" s="32">
        <f t="shared" si="19"/>
        <v>0</v>
      </c>
    </row>
    <row r="78" spans="1:22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/>
      <c r="I78" s="43">
        <f t="shared" si="20"/>
        <v>0</v>
      </c>
      <c r="J78" s="13">
        <f t="shared" si="16"/>
        <v>0</v>
      </c>
      <c r="K78" s="13">
        <f t="shared" si="17"/>
        <v>0</v>
      </c>
      <c r="L78" s="13">
        <f t="shared" si="18"/>
        <v>0</v>
      </c>
      <c r="M78" s="27">
        <f t="shared" si="14"/>
        <v>0</v>
      </c>
      <c r="N78" s="27">
        <f t="shared" si="21"/>
        <v>0</v>
      </c>
      <c r="O78" s="27">
        <f t="shared" si="22"/>
        <v>0</v>
      </c>
      <c r="P78" s="27">
        <f t="shared" si="23"/>
        <v>0</v>
      </c>
      <c r="Q78" s="27">
        <f t="shared" si="24"/>
        <v>0</v>
      </c>
      <c r="R78" s="32">
        <f t="shared" si="25"/>
        <v>0</v>
      </c>
      <c r="S78" s="32">
        <f t="shared" si="19"/>
        <v>0</v>
      </c>
      <c r="T78" s="32">
        <f t="shared" si="19"/>
        <v>0</v>
      </c>
      <c r="U78" s="32">
        <f t="shared" si="19"/>
        <v>0</v>
      </c>
      <c r="V78" s="32">
        <f t="shared" si="19"/>
        <v>0</v>
      </c>
    </row>
    <row r="79" spans="1:22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/>
      <c r="I79" s="43">
        <f t="shared" si="20"/>
        <v>0</v>
      </c>
      <c r="J79" s="13">
        <f t="shared" si="16"/>
        <v>0</v>
      </c>
      <c r="K79" s="13">
        <f t="shared" si="17"/>
        <v>0</v>
      </c>
      <c r="L79" s="13">
        <f t="shared" si="18"/>
        <v>0</v>
      </c>
      <c r="M79" s="27">
        <f t="shared" si="14"/>
        <v>0</v>
      </c>
      <c r="N79" s="27">
        <f t="shared" si="21"/>
        <v>0</v>
      </c>
      <c r="O79" s="27">
        <f t="shared" si="22"/>
        <v>0</v>
      </c>
      <c r="P79" s="27">
        <f t="shared" si="23"/>
        <v>0</v>
      </c>
      <c r="Q79" s="27">
        <f t="shared" si="24"/>
        <v>0</v>
      </c>
      <c r="R79" s="32">
        <f t="shared" si="25"/>
        <v>0</v>
      </c>
      <c r="S79" s="32">
        <f t="shared" si="19"/>
        <v>0</v>
      </c>
      <c r="T79" s="32">
        <f t="shared" si="19"/>
        <v>0</v>
      </c>
      <c r="U79" s="32">
        <f t="shared" si="19"/>
        <v>0</v>
      </c>
      <c r="V79" s="32">
        <f t="shared" si="19"/>
        <v>0</v>
      </c>
    </row>
    <row r="80" spans="1:22" x14ac:dyDescent="0.2">
      <c r="A80" s="27">
        <v>74</v>
      </c>
      <c r="B80" s="61" t="s">
        <v>142</v>
      </c>
      <c r="C80" s="73"/>
      <c r="D80" s="73"/>
      <c r="E80" s="74"/>
      <c r="F80" s="74"/>
      <c r="G80" s="52">
        <f t="shared" si="15"/>
        <v>0</v>
      </c>
      <c r="H80" s="43"/>
      <c r="I80" s="43">
        <f t="shared" si="20"/>
        <v>0</v>
      </c>
      <c r="J80" s="13">
        <f t="shared" si="16"/>
        <v>0</v>
      </c>
      <c r="K80" s="13">
        <f t="shared" si="17"/>
        <v>0</v>
      </c>
      <c r="L80" s="13">
        <f t="shared" si="18"/>
        <v>0</v>
      </c>
      <c r="M80" s="27">
        <f t="shared" si="14"/>
        <v>0</v>
      </c>
      <c r="N80" s="27">
        <f t="shared" si="21"/>
        <v>0</v>
      </c>
      <c r="O80" s="27">
        <f t="shared" si="22"/>
        <v>0</v>
      </c>
      <c r="P80" s="27">
        <f t="shared" si="23"/>
        <v>0</v>
      </c>
      <c r="Q80" s="27">
        <f t="shared" si="24"/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74">
        <f>SUM(C7:C80)</f>
        <v>8397563</v>
      </c>
      <c r="D81" s="74">
        <f>SUM(D7:D80)</f>
        <v>7052450</v>
      </c>
      <c r="E81" s="74">
        <f t="shared" ref="E81" si="26">C81/(C81+D81)</f>
        <v>0.54353112842040974</v>
      </c>
      <c r="F81" s="74">
        <f t="shared" ref="F81" si="27">1-E81</f>
        <v>0.45646887157959026</v>
      </c>
      <c r="G81" s="54">
        <f t="shared" ref="G81:V81" si="28">SUM(G7:G80)</f>
        <v>822585</v>
      </c>
      <c r="H81" s="54">
        <f t="shared" si="28"/>
        <v>1200</v>
      </c>
      <c r="I81" s="54">
        <f t="shared" si="28"/>
        <v>300</v>
      </c>
      <c r="J81" s="8">
        <f t="shared" si="28"/>
        <v>300</v>
      </c>
      <c r="K81" s="8">
        <f t="shared" si="28"/>
        <v>300</v>
      </c>
      <c r="L81" s="8">
        <f t="shared" si="28"/>
        <v>300</v>
      </c>
      <c r="M81" s="8">
        <f t="shared" si="28"/>
        <v>644</v>
      </c>
      <c r="N81" s="8">
        <f t="shared" si="28"/>
        <v>161</v>
      </c>
      <c r="O81" s="8">
        <f t="shared" si="28"/>
        <v>161</v>
      </c>
      <c r="P81" s="8">
        <f t="shared" si="28"/>
        <v>161</v>
      </c>
      <c r="Q81" s="8">
        <f t="shared" si="28"/>
        <v>161</v>
      </c>
      <c r="R81" s="8">
        <f t="shared" si="28"/>
        <v>556</v>
      </c>
      <c r="S81" s="8">
        <f t="shared" si="28"/>
        <v>139</v>
      </c>
      <c r="T81" s="8">
        <f t="shared" si="28"/>
        <v>139</v>
      </c>
      <c r="U81" s="8">
        <f t="shared" si="28"/>
        <v>139</v>
      </c>
      <c r="V81" s="8">
        <f t="shared" si="28"/>
        <v>139</v>
      </c>
    </row>
    <row r="82" spans="1:22" x14ac:dyDescent="0.2">
      <c r="H82" s="57"/>
      <c r="R82" s="10"/>
    </row>
    <row r="83" spans="1:22" x14ac:dyDescent="0.2">
      <c r="C83" s="75"/>
      <c r="D83" s="75"/>
      <c r="E83" s="75"/>
      <c r="F83" s="75"/>
      <c r="H83" s="57"/>
    </row>
    <row r="87" spans="1:22" ht="10.5" customHeight="1" x14ac:dyDescent="0.2"/>
  </sheetData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16" sqref="J1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70" hidden="1" customWidth="1"/>
    <col min="5" max="5" width="15" style="70" hidden="1" customWidth="1"/>
    <col min="6" max="6" width="13.85546875" style="70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72</v>
      </c>
    </row>
    <row r="3" spans="1:25" ht="15.75" x14ac:dyDescent="0.25">
      <c r="B3" s="20" t="s">
        <v>161</v>
      </c>
      <c r="C3" s="71"/>
      <c r="D3" s="71"/>
      <c r="E3" s="71"/>
      <c r="F3" s="71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40" t="s">
        <v>113</v>
      </c>
      <c r="D4" s="141"/>
      <c r="E4" s="141"/>
      <c r="F4" s="142"/>
      <c r="G4" s="124" t="s">
        <v>141</v>
      </c>
      <c r="H4" s="120" t="s">
        <v>125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37" t="s">
        <v>109</v>
      </c>
      <c r="D5" s="137"/>
      <c r="E5" s="138" t="s">
        <v>110</v>
      </c>
      <c r="F5" s="139"/>
      <c r="G5" s="124"/>
      <c r="H5" s="120"/>
      <c r="I5" s="130" t="s">
        <v>66</v>
      </c>
      <c r="J5" s="106" t="s">
        <v>65</v>
      </c>
      <c r="K5" s="106"/>
      <c r="L5" s="106"/>
      <c r="M5" s="132" t="s">
        <v>67</v>
      </c>
      <c r="N5" s="132" t="s">
        <v>68</v>
      </c>
      <c r="O5" s="132" t="s">
        <v>69</v>
      </c>
      <c r="P5" s="128" t="s">
        <v>125</v>
      </c>
      <c r="Q5" s="117" t="s">
        <v>65</v>
      </c>
      <c r="R5" s="118"/>
      <c r="S5" s="118"/>
      <c r="T5" s="119"/>
      <c r="U5" s="115" t="s">
        <v>162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72" t="s">
        <v>107</v>
      </c>
      <c r="D6" s="72" t="s">
        <v>111</v>
      </c>
      <c r="E6" s="72" t="s">
        <v>107</v>
      </c>
      <c r="F6" s="72" t="s">
        <v>111</v>
      </c>
      <c r="G6" s="124"/>
      <c r="H6" s="120"/>
      <c r="I6" s="131"/>
      <c r="J6" s="95" t="s">
        <v>274</v>
      </c>
      <c r="K6" s="95" t="s">
        <v>275</v>
      </c>
      <c r="L6" s="95" t="s">
        <v>276</v>
      </c>
      <c r="M6" s="133"/>
      <c r="N6" s="133"/>
      <c r="O6" s="133"/>
      <c r="P6" s="129"/>
      <c r="Q6" s="65" t="s">
        <v>66</v>
      </c>
      <c r="R6" s="65" t="s">
        <v>67</v>
      </c>
      <c r="S6" s="65" t="s">
        <v>68</v>
      </c>
      <c r="T6" s="65" t="s">
        <v>69</v>
      </c>
      <c r="U6" s="116"/>
      <c r="V6" s="65" t="s">
        <v>66</v>
      </c>
      <c r="W6" s="65" t="s">
        <v>67</v>
      </c>
      <c r="X6" s="65" t="s">
        <v>68</v>
      </c>
      <c r="Y6" s="65" t="s">
        <v>69</v>
      </c>
    </row>
    <row r="7" spans="1:25" x14ac:dyDescent="0.2">
      <c r="A7" s="27">
        <v>1</v>
      </c>
      <c r="B7" s="3" t="s">
        <v>2</v>
      </c>
      <c r="C7" s="73">
        <v>222</v>
      </c>
      <c r="D7" s="73">
        <v>8167</v>
      </c>
      <c r="E7" s="74">
        <v>2.6463225652640362E-2</v>
      </c>
      <c r="F7" s="74">
        <v>0.97353677434735963</v>
      </c>
      <c r="G7" s="52">
        <v>8389</v>
      </c>
      <c r="H7" s="43">
        <v>3065</v>
      </c>
      <c r="I7" s="43">
        <v>766</v>
      </c>
      <c r="J7" s="43">
        <v>255</v>
      </c>
      <c r="K7" s="43">
        <v>256</v>
      </c>
      <c r="L7" s="43">
        <v>255</v>
      </c>
      <c r="M7" s="13">
        <v>766</v>
      </c>
      <c r="N7" s="13">
        <v>766</v>
      </c>
      <c r="O7" s="13">
        <v>767</v>
      </c>
      <c r="P7" s="27">
        <v>81</v>
      </c>
      <c r="Q7" s="32">
        <v>20</v>
      </c>
      <c r="R7" s="32">
        <v>20</v>
      </c>
      <c r="S7" s="32">
        <v>20</v>
      </c>
      <c r="T7" s="32">
        <v>21</v>
      </c>
      <c r="U7" s="32">
        <v>2984</v>
      </c>
      <c r="V7" s="32">
        <v>746</v>
      </c>
      <c r="W7" s="32">
        <v>746</v>
      </c>
      <c r="X7" s="32">
        <v>746</v>
      </c>
      <c r="Y7" s="32">
        <v>746</v>
      </c>
    </row>
    <row r="8" spans="1:25" x14ac:dyDescent="0.2">
      <c r="A8" s="27">
        <v>2</v>
      </c>
      <c r="B8" s="3" t="s">
        <v>3</v>
      </c>
      <c r="C8" s="73">
        <v>1082</v>
      </c>
      <c r="D8" s="73">
        <v>13789</v>
      </c>
      <c r="E8" s="74">
        <v>7.2759061260170801E-2</v>
      </c>
      <c r="F8" s="74">
        <v>0.92724093873982916</v>
      </c>
      <c r="G8" s="52">
        <v>14871</v>
      </c>
      <c r="H8" s="43">
        <v>5230</v>
      </c>
      <c r="I8" s="43">
        <v>1083</v>
      </c>
      <c r="J8" s="43">
        <v>461</v>
      </c>
      <c r="K8" s="43">
        <v>161</v>
      </c>
      <c r="L8" s="43">
        <v>461</v>
      </c>
      <c r="M8" s="13">
        <v>1383</v>
      </c>
      <c r="N8" s="13">
        <v>1383</v>
      </c>
      <c r="O8" s="13">
        <v>1381</v>
      </c>
      <c r="P8" s="27">
        <v>381</v>
      </c>
      <c r="Q8" s="32">
        <v>95</v>
      </c>
      <c r="R8" s="32">
        <v>95</v>
      </c>
      <c r="S8" s="32">
        <v>95</v>
      </c>
      <c r="T8" s="32">
        <v>96</v>
      </c>
      <c r="U8" s="32">
        <v>4849</v>
      </c>
      <c r="V8" s="32">
        <v>988</v>
      </c>
      <c r="W8" s="32">
        <v>1288</v>
      </c>
      <c r="X8" s="32">
        <v>1288</v>
      </c>
      <c r="Y8" s="32">
        <v>1285</v>
      </c>
    </row>
    <row r="9" spans="1:25" x14ac:dyDescent="0.2">
      <c r="A9" s="27">
        <v>3</v>
      </c>
      <c r="B9" s="3" t="s">
        <v>4</v>
      </c>
      <c r="C9" s="73">
        <v>17087</v>
      </c>
      <c r="D9" s="73">
        <v>474</v>
      </c>
      <c r="E9" s="74">
        <v>0.97300837082170721</v>
      </c>
      <c r="F9" s="74">
        <v>2.6991629178292786E-2</v>
      </c>
      <c r="G9" s="52">
        <v>17561</v>
      </c>
      <c r="H9" s="43">
        <v>6194</v>
      </c>
      <c r="I9" s="43">
        <v>1324</v>
      </c>
      <c r="J9" s="43">
        <v>541</v>
      </c>
      <c r="K9" s="43">
        <v>242</v>
      </c>
      <c r="L9" s="43">
        <v>541</v>
      </c>
      <c r="M9" s="13">
        <v>1624</v>
      </c>
      <c r="N9" s="13">
        <v>1624</v>
      </c>
      <c r="O9" s="13">
        <v>1622</v>
      </c>
      <c r="P9" s="27">
        <v>6027</v>
      </c>
      <c r="Q9" s="32">
        <v>1507</v>
      </c>
      <c r="R9" s="32">
        <v>1507</v>
      </c>
      <c r="S9" s="32">
        <v>1507</v>
      </c>
      <c r="T9" s="32">
        <v>1506</v>
      </c>
      <c r="U9" s="32">
        <v>167</v>
      </c>
      <c r="V9" s="32">
        <v>-183</v>
      </c>
      <c r="W9" s="32">
        <v>117</v>
      </c>
      <c r="X9" s="32">
        <v>117</v>
      </c>
      <c r="Y9" s="32">
        <v>116</v>
      </c>
    </row>
    <row r="10" spans="1:25" x14ac:dyDescent="0.2">
      <c r="A10" s="27">
        <v>4</v>
      </c>
      <c r="B10" s="3" t="s">
        <v>5</v>
      </c>
      <c r="C10" s="73">
        <v>1390</v>
      </c>
      <c r="D10" s="73">
        <v>11159</v>
      </c>
      <c r="E10" s="74">
        <v>0.11076579807155949</v>
      </c>
      <c r="F10" s="74">
        <v>0.88923420192844049</v>
      </c>
      <c r="G10" s="52">
        <v>12549</v>
      </c>
      <c r="H10" s="43">
        <v>4325</v>
      </c>
      <c r="I10" s="43">
        <v>856</v>
      </c>
      <c r="J10" s="43">
        <v>385</v>
      </c>
      <c r="K10" s="43">
        <v>86</v>
      </c>
      <c r="L10" s="43">
        <v>385</v>
      </c>
      <c r="M10" s="13">
        <v>1156</v>
      </c>
      <c r="N10" s="13">
        <v>1156</v>
      </c>
      <c r="O10" s="13">
        <v>1157</v>
      </c>
      <c r="P10" s="27">
        <v>479</v>
      </c>
      <c r="Q10" s="32">
        <v>120</v>
      </c>
      <c r="R10" s="32">
        <v>120</v>
      </c>
      <c r="S10" s="32">
        <v>120</v>
      </c>
      <c r="T10" s="32">
        <v>119</v>
      </c>
      <c r="U10" s="32">
        <v>3846</v>
      </c>
      <c r="V10" s="32">
        <v>736</v>
      </c>
      <c r="W10" s="32">
        <v>1036</v>
      </c>
      <c r="X10" s="32">
        <v>1036</v>
      </c>
      <c r="Y10" s="32">
        <v>1038</v>
      </c>
    </row>
    <row r="11" spans="1:25" x14ac:dyDescent="0.2">
      <c r="A11" s="27">
        <v>5</v>
      </c>
      <c r="B11" s="3" t="s">
        <v>6</v>
      </c>
      <c r="C11" s="73">
        <v>4114</v>
      </c>
      <c r="D11" s="73">
        <v>21091</v>
      </c>
      <c r="E11" s="74">
        <v>0.16322158301924222</v>
      </c>
      <c r="F11" s="74">
        <v>0.83677841698075772</v>
      </c>
      <c r="G11" s="52">
        <v>25205</v>
      </c>
      <c r="H11" s="43">
        <v>8907</v>
      </c>
      <c r="I11" s="43">
        <v>1927</v>
      </c>
      <c r="J11" s="43">
        <v>776</v>
      </c>
      <c r="K11" s="43">
        <v>376</v>
      </c>
      <c r="L11" s="43">
        <v>775</v>
      </c>
      <c r="M11" s="13">
        <v>2327</v>
      </c>
      <c r="N11" s="13">
        <v>2327</v>
      </c>
      <c r="O11" s="13">
        <v>2326</v>
      </c>
      <c r="P11" s="27">
        <v>1454</v>
      </c>
      <c r="Q11" s="32">
        <v>364</v>
      </c>
      <c r="R11" s="32">
        <v>364</v>
      </c>
      <c r="S11" s="32">
        <v>364</v>
      </c>
      <c r="T11" s="32">
        <v>362</v>
      </c>
      <c r="U11" s="32">
        <v>7453</v>
      </c>
      <c r="V11" s="32">
        <v>1563</v>
      </c>
      <c r="W11" s="32">
        <v>1963</v>
      </c>
      <c r="X11" s="32">
        <v>1963</v>
      </c>
      <c r="Y11" s="32">
        <v>1964</v>
      </c>
    </row>
    <row r="12" spans="1:25" x14ac:dyDescent="0.2">
      <c r="A12" s="27">
        <v>6</v>
      </c>
      <c r="B12" s="3" t="s">
        <v>7</v>
      </c>
      <c r="C12" s="73">
        <v>194</v>
      </c>
      <c r="D12" s="73">
        <v>8108</v>
      </c>
      <c r="E12" s="74">
        <v>2.3367863165502288E-2</v>
      </c>
      <c r="F12" s="74">
        <v>0.97663213683449768</v>
      </c>
      <c r="G12" s="52">
        <v>8302</v>
      </c>
      <c r="H12" s="43">
        <v>3057</v>
      </c>
      <c r="I12" s="43">
        <v>764</v>
      </c>
      <c r="J12" s="43">
        <v>255</v>
      </c>
      <c r="K12" s="43">
        <v>255</v>
      </c>
      <c r="L12" s="43">
        <v>254</v>
      </c>
      <c r="M12" s="13">
        <v>764</v>
      </c>
      <c r="N12" s="13">
        <v>764</v>
      </c>
      <c r="O12" s="13">
        <v>765</v>
      </c>
      <c r="P12" s="27">
        <v>71</v>
      </c>
      <c r="Q12" s="32">
        <v>18</v>
      </c>
      <c r="R12" s="32">
        <v>18</v>
      </c>
      <c r="S12" s="32">
        <v>18</v>
      </c>
      <c r="T12" s="32">
        <v>17</v>
      </c>
      <c r="U12" s="32">
        <v>2986</v>
      </c>
      <c r="V12" s="32">
        <v>746</v>
      </c>
      <c r="W12" s="32">
        <v>746</v>
      </c>
      <c r="X12" s="32">
        <v>746</v>
      </c>
      <c r="Y12" s="32">
        <v>748</v>
      </c>
    </row>
    <row r="13" spans="1:25" x14ac:dyDescent="0.2">
      <c r="A13" s="27">
        <v>7</v>
      </c>
      <c r="B13" s="3" t="s">
        <v>8</v>
      </c>
      <c r="C13" s="73">
        <v>9931</v>
      </c>
      <c r="D13" s="73">
        <v>16516</v>
      </c>
      <c r="E13" s="74">
        <v>0.37550572843800811</v>
      </c>
      <c r="F13" s="74">
        <v>0.62449427156199189</v>
      </c>
      <c r="G13" s="52">
        <v>26447</v>
      </c>
      <c r="H13" s="43">
        <v>9709</v>
      </c>
      <c r="I13" s="43">
        <v>2352</v>
      </c>
      <c r="J13" s="43">
        <v>817</v>
      </c>
      <c r="K13" s="43">
        <v>718</v>
      </c>
      <c r="L13" s="43">
        <v>817</v>
      </c>
      <c r="M13" s="13">
        <v>2452</v>
      </c>
      <c r="N13" s="13">
        <v>2452</v>
      </c>
      <c r="O13" s="13">
        <v>2453</v>
      </c>
      <c r="P13" s="27">
        <v>3646</v>
      </c>
      <c r="Q13" s="32">
        <v>912</v>
      </c>
      <c r="R13" s="32">
        <v>912</v>
      </c>
      <c r="S13" s="32">
        <v>912</v>
      </c>
      <c r="T13" s="32">
        <v>910</v>
      </c>
      <c r="U13" s="32">
        <v>6063</v>
      </c>
      <c r="V13" s="32">
        <v>1440</v>
      </c>
      <c r="W13" s="32">
        <v>1540</v>
      </c>
      <c r="X13" s="32">
        <v>1540</v>
      </c>
      <c r="Y13" s="32">
        <v>1543</v>
      </c>
    </row>
    <row r="14" spans="1:25" x14ac:dyDescent="0.2">
      <c r="A14" s="27">
        <v>8</v>
      </c>
      <c r="B14" s="3" t="s">
        <v>9</v>
      </c>
      <c r="C14" s="73">
        <v>1017</v>
      </c>
      <c r="D14" s="73">
        <v>19151</v>
      </c>
      <c r="E14" s="74">
        <v>5.0426418088060296E-2</v>
      </c>
      <c r="F14" s="74">
        <v>0.94957358191193975</v>
      </c>
      <c r="G14" s="52">
        <v>20168</v>
      </c>
      <c r="H14" s="43">
        <v>7080</v>
      </c>
      <c r="I14" s="43">
        <v>1470</v>
      </c>
      <c r="J14" s="43">
        <v>623</v>
      </c>
      <c r="K14" s="43">
        <v>224</v>
      </c>
      <c r="L14" s="43">
        <v>623</v>
      </c>
      <c r="M14" s="13">
        <v>1870</v>
      </c>
      <c r="N14" s="13">
        <v>1870</v>
      </c>
      <c r="O14" s="13">
        <v>1870</v>
      </c>
      <c r="P14" s="27">
        <v>357</v>
      </c>
      <c r="Q14" s="32">
        <v>89</v>
      </c>
      <c r="R14" s="32">
        <v>89</v>
      </c>
      <c r="S14" s="32">
        <v>89</v>
      </c>
      <c r="T14" s="32">
        <v>90</v>
      </c>
      <c r="U14" s="32">
        <v>6723</v>
      </c>
      <c r="V14" s="32">
        <v>1381</v>
      </c>
      <c r="W14" s="32">
        <v>1781</v>
      </c>
      <c r="X14" s="32">
        <v>1781</v>
      </c>
      <c r="Y14" s="32">
        <v>1780</v>
      </c>
    </row>
    <row r="15" spans="1:25" x14ac:dyDescent="0.2">
      <c r="A15" s="27">
        <v>9</v>
      </c>
      <c r="B15" s="3" t="s">
        <v>10</v>
      </c>
      <c r="C15" s="73">
        <v>42487</v>
      </c>
      <c r="D15" s="73">
        <v>4862</v>
      </c>
      <c r="E15" s="74">
        <v>0.89731567720543204</v>
      </c>
      <c r="F15" s="74">
        <v>0.10268432279456796</v>
      </c>
      <c r="G15" s="52">
        <v>47349</v>
      </c>
      <c r="H15" s="43">
        <v>17671</v>
      </c>
      <c r="I15" s="43">
        <v>4268</v>
      </c>
      <c r="J15" s="43">
        <v>1489</v>
      </c>
      <c r="K15" s="43">
        <v>1290</v>
      </c>
      <c r="L15" s="43">
        <v>1489</v>
      </c>
      <c r="M15" s="13">
        <v>4468</v>
      </c>
      <c r="N15" s="13">
        <v>4468</v>
      </c>
      <c r="O15" s="13">
        <v>4467</v>
      </c>
      <c r="P15" s="27">
        <v>15856</v>
      </c>
      <c r="Q15" s="32">
        <v>3964</v>
      </c>
      <c r="R15" s="32">
        <v>3964</v>
      </c>
      <c r="S15" s="32">
        <v>3964</v>
      </c>
      <c r="T15" s="32">
        <v>3964</v>
      </c>
      <c r="U15" s="32">
        <v>1815</v>
      </c>
      <c r="V15" s="32">
        <v>304</v>
      </c>
      <c r="W15" s="32">
        <v>504</v>
      </c>
      <c r="X15" s="32">
        <v>504</v>
      </c>
      <c r="Y15" s="32">
        <v>503</v>
      </c>
    </row>
    <row r="16" spans="1:25" ht="30" x14ac:dyDescent="0.2">
      <c r="A16" s="27">
        <v>10</v>
      </c>
      <c r="B16" s="3" t="s">
        <v>54</v>
      </c>
      <c r="C16" s="73">
        <v>2504</v>
      </c>
      <c r="D16" s="73">
        <v>26391</v>
      </c>
      <c r="E16" s="74">
        <v>8.6658591451808265E-2</v>
      </c>
      <c r="F16" s="74">
        <v>0.91334140854819168</v>
      </c>
      <c r="G16" s="52">
        <v>28895</v>
      </c>
      <c r="H16" s="43">
        <v>10719</v>
      </c>
      <c r="I16" s="43">
        <v>2680</v>
      </c>
      <c r="J16" s="43">
        <v>893</v>
      </c>
      <c r="K16" s="43">
        <v>894</v>
      </c>
      <c r="L16" s="43">
        <v>893</v>
      </c>
      <c r="M16" s="13">
        <v>2680</v>
      </c>
      <c r="N16" s="13">
        <v>2680</v>
      </c>
      <c r="O16" s="13">
        <v>2679</v>
      </c>
      <c r="P16" s="27">
        <v>929</v>
      </c>
      <c r="Q16" s="32">
        <v>232</v>
      </c>
      <c r="R16" s="32">
        <v>232</v>
      </c>
      <c r="S16" s="32">
        <v>232</v>
      </c>
      <c r="T16" s="32">
        <v>233</v>
      </c>
      <c r="U16" s="32">
        <v>9790</v>
      </c>
      <c r="V16" s="32">
        <v>2448</v>
      </c>
      <c r="W16" s="32">
        <v>2448</v>
      </c>
      <c r="X16" s="32">
        <v>2448</v>
      </c>
      <c r="Y16" s="32">
        <v>2446</v>
      </c>
    </row>
    <row r="17" spans="1:25" x14ac:dyDescent="0.2">
      <c r="A17" s="27">
        <v>11</v>
      </c>
      <c r="B17" s="3" t="s">
        <v>11</v>
      </c>
      <c r="C17" s="73">
        <v>13349</v>
      </c>
      <c r="D17" s="73">
        <v>623</v>
      </c>
      <c r="E17" s="74">
        <v>0.95541082164328661</v>
      </c>
      <c r="F17" s="74">
        <v>4.4589178356713388E-2</v>
      </c>
      <c r="G17" s="52">
        <v>13972</v>
      </c>
      <c r="H17" s="43">
        <v>5011</v>
      </c>
      <c r="I17" s="43">
        <v>1178</v>
      </c>
      <c r="J17" s="43">
        <v>426</v>
      </c>
      <c r="K17" s="43">
        <v>326</v>
      </c>
      <c r="L17" s="43">
        <v>426</v>
      </c>
      <c r="M17" s="13">
        <v>1278</v>
      </c>
      <c r="N17" s="13">
        <v>1278</v>
      </c>
      <c r="O17" s="13">
        <v>1277</v>
      </c>
      <c r="P17" s="27">
        <v>4788</v>
      </c>
      <c r="Q17" s="32">
        <v>1197</v>
      </c>
      <c r="R17" s="32">
        <v>1197</v>
      </c>
      <c r="S17" s="32">
        <v>1197</v>
      </c>
      <c r="T17" s="32">
        <v>1197</v>
      </c>
      <c r="U17" s="32">
        <v>223</v>
      </c>
      <c r="V17" s="32">
        <v>-19</v>
      </c>
      <c r="W17" s="32">
        <v>81</v>
      </c>
      <c r="X17" s="32">
        <v>81</v>
      </c>
      <c r="Y17" s="32">
        <v>80</v>
      </c>
    </row>
    <row r="18" spans="1:25" x14ac:dyDescent="0.2">
      <c r="A18" s="27">
        <v>12</v>
      </c>
      <c r="B18" s="3" t="s">
        <v>12</v>
      </c>
      <c r="C18" s="73">
        <v>5281</v>
      </c>
      <c r="D18" s="73">
        <v>10241</v>
      </c>
      <c r="E18" s="74">
        <v>0.34022677490014175</v>
      </c>
      <c r="F18" s="74">
        <v>0.65977322509985825</v>
      </c>
      <c r="G18" s="52">
        <v>15522</v>
      </c>
      <c r="H18" s="43">
        <v>5614</v>
      </c>
      <c r="I18" s="43">
        <v>1329</v>
      </c>
      <c r="J18" s="43">
        <v>476</v>
      </c>
      <c r="K18" s="43">
        <v>377</v>
      </c>
      <c r="L18" s="43">
        <v>476</v>
      </c>
      <c r="M18" s="13">
        <v>1429</v>
      </c>
      <c r="N18" s="13">
        <v>1429</v>
      </c>
      <c r="O18" s="13">
        <v>1427</v>
      </c>
      <c r="P18" s="27">
        <v>1910</v>
      </c>
      <c r="Q18" s="32">
        <v>478</v>
      </c>
      <c r="R18" s="32">
        <v>478</v>
      </c>
      <c r="S18" s="32">
        <v>478</v>
      </c>
      <c r="T18" s="32">
        <v>476</v>
      </c>
      <c r="U18" s="32">
        <v>3704</v>
      </c>
      <c r="V18" s="32">
        <v>851</v>
      </c>
      <c r="W18" s="32">
        <v>951</v>
      </c>
      <c r="X18" s="32">
        <v>951</v>
      </c>
      <c r="Y18" s="32">
        <v>951</v>
      </c>
    </row>
    <row r="19" spans="1:25" x14ac:dyDescent="0.2">
      <c r="A19" s="27">
        <v>13</v>
      </c>
      <c r="B19" s="3" t="s">
        <v>13</v>
      </c>
      <c r="C19" s="73">
        <v>765</v>
      </c>
      <c r="D19" s="73">
        <v>14441</v>
      </c>
      <c r="E19" s="74">
        <v>5.0309088517690385E-2</v>
      </c>
      <c r="F19" s="74">
        <v>0.94969091148230966</v>
      </c>
      <c r="G19" s="52">
        <v>15206</v>
      </c>
      <c r="H19" s="43">
        <v>5630</v>
      </c>
      <c r="I19" s="43">
        <v>1408</v>
      </c>
      <c r="J19" s="43">
        <v>469</v>
      </c>
      <c r="K19" s="43">
        <v>470</v>
      </c>
      <c r="L19" s="43">
        <v>469</v>
      </c>
      <c r="M19" s="13">
        <v>1408</v>
      </c>
      <c r="N19" s="13">
        <v>1408</v>
      </c>
      <c r="O19" s="13">
        <v>1406</v>
      </c>
      <c r="P19" s="27">
        <v>283</v>
      </c>
      <c r="Q19" s="32">
        <v>71</v>
      </c>
      <c r="R19" s="32">
        <v>71</v>
      </c>
      <c r="S19" s="32">
        <v>71</v>
      </c>
      <c r="T19" s="32">
        <v>70</v>
      </c>
      <c r="U19" s="32">
        <v>5347</v>
      </c>
      <c r="V19" s="32">
        <v>1337</v>
      </c>
      <c r="W19" s="32">
        <v>1337</v>
      </c>
      <c r="X19" s="32">
        <v>1337</v>
      </c>
      <c r="Y19" s="32">
        <v>1336</v>
      </c>
    </row>
    <row r="20" spans="1:25" x14ac:dyDescent="0.2">
      <c r="A20" s="27">
        <v>14</v>
      </c>
      <c r="B20" s="3" t="s">
        <v>14</v>
      </c>
      <c r="C20" s="73">
        <v>146</v>
      </c>
      <c r="D20" s="73">
        <v>10746</v>
      </c>
      <c r="E20" s="74">
        <v>1.3404333455747338E-2</v>
      </c>
      <c r="F20" s="74">
        <v>0.98659566654425268</v>
      </c>
      <c r="G20" s="52">
        <v>10892</v>
      </c>
      <c r="H20" s="43">
        <v>4007</v>
      </c>
      <c r="I20" s="43">
        <v>1002</v>
      </c>
      <c r="J20" s="43">
        <v>334</v>
      </c>
      <c r="K20" s="43">
        <v>334</v>
      </c>
      <c r="L20" s="43">
        <v>334</v>
      </c>
      <c r="M20" s="13">
        <v>1002</v>
      </c>
      <c r="N20" s="13">
        <v>1002</v>
      </c>
      <c r="O20" s="13">
        <v>1001</v>
      </c>
      <c r="P20" s="27">
        <v>54</v>
      </c>
      <c r="Q20" s="32">
        <v>14</v>
      </c>
      <c r="R20" s="32">
        <v>14</v>
      </c>
      <c r="S20" s="32">
        <v>14</v>
      </c>
      <c r="T20" s="32">
        <v>12</v>
      </c>
      <c r="U20" s="32">
        <v>3953</v>
      </c>
      <c r="V20" s="32">
        <v>988</v>
      </c>
      <c r="W20" s="32">
        <v>988</v>
      </c>
      <c r="X20" s="32">
        <v>988</v>
      </c>
      <c r="Y20" s="32">
        <v>989</v>
      </c>
    </row>
    <row r="21" spans="1:25" x14ac:dyDescent="0.2">
      <c r="A21" s="27">
        <v>15</v>
      </c>
      <c r="B21" s="3" t="s">
        <v>15</v>
      </c>
      <c r="C21" s="73">
        <v>16169</v>
      </c>
      <c r="D21" s="73">
        <v>1386</v>
      </c>
      <c r="E21" s="74">
        <v>0.92104813443463396</v>
      </c>
      <c r="F21" s="74">
        <v>7.8951865565366042E-2</v>
      </c>
      <c r="G21" s="52">
        <v>17555</v>
      </c>
      <c r="H21" s="43">
        <v>6424</v>
      </c>
      <c r="I21" s="43">
        <v>1606</v>
      </c>
      <c r="J21" s="43">
        <v>535</v>
      </c>
      <c r="K21" s="43">
        <v>536</v>
      </c>
      <c r="L21" s="43">
        <v>535</v>
      </c>
      <c r="M21" s="13">
        <v>1606</v>
      </c>
      <c r="N21" s="13">
        <v>1606</v>
      </c>
      <c r="O21" s="13">
        <v>1606</v>
      </c>
      <c r="P21" s="27">
        <v>5917</v>
      </c>
      <c r="Q21" s="32">
        <v>1479</v>
      </c>
      <c r="R21" s="32">
        <v>1479</v>
      </c>
      <c r="S21" s="32">
        <v>1479</v>
      </c>
      <c r="T21" s="32">
        <v>1480</v>
      </c>
      <c r="U21" s="32">
        <v>507</v>
      </c>
      <c r="V21" s="32">
        <v>127</v>
      </c>
      <c r="W21" s="32">
        <v>127</v>
      </c>
      <c r="X21" s="32">
        <v>127</v>
      </c>
      <c r="Y21" s="32">
        <v>126</v>
      </c>
    </row>
    <row r="22" spans="1:25" x14ac:dyDescent="0.2">
      <c r="A22" s="27">
        <v>16</v>
      </c>
      <c r="B22" s="3" t="s">
        <v>16</v>
      </c>
      <c r="C22" s="73">
        <v>833</v>
      </c>
      <c r="D22" s="73">
        <v>9705</v>
      </c>
      <c r="E22" s="74">
        <v>7.9047257544126018E-2</v>
      </c>
      <c r="F22" s="74">
        <v>0.920952742455874</v>
      </c>
      <c r="G22" s="52">
        <v>10538</v>
      </c>
      <c r="H22" s="43">
        <v>3877</v>
      </c>
      <c r="I22" s="43">
        <v>969</v>
      </c>
      <c r="J22" s="43">
        <v>323</v>
      </c>
      <c r="K22" s="43">
        <v>323</v>
      </c>
      <c r="L22" s="43">
        <v>323</v>
      </c>
      <c r="M22" s="13">
        <v>969</v>
      </c>
      <c r="N22" s="13">
        <v>969</v>
      </c>
      <c r="O22" s="13">
        <v>970</v>
      </c>
      <c r="P22" s="27">
        <v>306</v>
      </c>
      <c r="Q22" s="32">
        <v>77</v>
      </c>
      <c r="R22" s="32">
        <v>77</v>
      </c>
      <c r="S22" s="32">
        <v>77</v>
      </c>
      <c r="T22" s="32">
        <v>75</v>
      </c>
      <c r="U22" s="32">
        <v>3571</v>
      </c>
      <c r="V22" s="32">
        <v>892</v>
      </c>
      <c r="W22" s="32">
        <v>892</v>
      </c>
      <c r="X22" s="32">
        <v>892</v>
      </c>
      <c r="Y22" s="32">
        <v>895</v>
      </c>
    </row>
    <row r="23" spans="1:25" x14ac:dyDescent="0.2">
      <c r="A23" s="27">
        <v>17</v>
      </c>
      <c r="B23" s="3" t="s">
        <v>17</v>
      </c>
      <c r="C23" s="73">
        <v>93</v>
      </c>
      <c r="D23" s="73">
        <v>9525</v>
      </c>
      <c r="E23" s="74">
        <v>9.6693699313786657E-3</v>
      </c>
      <c r="F23" s="74">
        <v>0.99033063006862132</v>
      </c>
      <c r="G23" s="52">
        <v>9618</v>
      </c>
      <c r="H23" s="43">
        <v>3505</v>
      </c>
      <c r="I23" s="43">
        <v>876</v>
      </c>
      <c r="J23" s="43">
        <v>292</v>
      </c>
      <c r="K23" s="43">
        <v>292</v>
      </c>
      <c r="L23" s="43">
        <v>292</v>
      </c>
      <c r="M23" s="13">
        <v>876</v>
      </c>
      <c r="N23" s="13">
        <v>876</v>
      </c>
      <c r="O23" s="13">
        <v>877</v>
      </c>
      <c r="P23" s="27">
        <v>34</v>
      </c>
      <c r="Q23" s="32">
        <v>9</v>
      </c>
      <c r="R23" s="32">
        <v>9</v>
      </c>
      <c r="S23" s="32">
        <v>9</v>
      </c>
      <c r="T23" s="32">
        <v>7</v>
      </c>
      <c r="U23" s="32">
        <v>3471</v>
      </c>
      <c r="V23" s="32">
        <v>867</v>
      </c>
      <c r="W23" s="32">
        <v>867</v>
      </c>
      <c r="X23" s="32">
        <v>867</v>
      </c>
      <c r="Y23" s="32">
        <v>870</v>
      </c>
    </row>
    <row r="24" spans="1:25" x14ac:dyDescent="0.2">
      <c r="A24" s="27">
        <v>18</v>
      </c>
      <c r="B24" s="3" t="s">
        <v>18</v>
      </c>
      <c r="C24" s="73">
        <v>1178</v>
      </c>
      <c r="D24" s="73">
        <v>13087</v>
      </c>
      <c r="E24" s="74">
        <v>8.2579740623904663E-2</v>
      </c>
      <c r="F24" s="74">
        <v>0.91742025937609539</v>
      </c>
      <c r="G24" s="52">
        <v>14265</v>
      </c>
      <c r="H24" s="43">
        <v>5282</v>
      </c>
      <c r="I24" s="43">
        <v>1321</v>
      </c>
      <c r="J24" s="43">
        <v>440</v>
      </c>
      <c r="K24" s="43">
        <v>441</v>
      </c>
      <c r="L24" s="43">
        <v>440</v>
      </c>
      <c r="M24" s="13">
        <v>1321</v>
      </c>
      <c r="N24" s="13">
        <v>1321</v>
      </c>
      <c r="O24" s="13">
        <v>1319</v>
      </c>
      <c r="P24" s="27">
        <v>436</v>
      </c>
      <c r="Q24" s="32">
        <v>109</v>
      </c>
      <c r="R24" s="32">
        <v>109</v>
      </c>
      <c r="S24" s="32">
        <v>109</v>
      </c>
      <c r="T24" s="32">
        <v>109</v>
      </c>
      <c r="U24" s="32">
        <v>4846</v>
      </c>
      <c r="V24" s="32">
        <v>1212</v>
      </c>
      <c r="W24" s="32">
        <v>1212</v>
      </c>
      <c r="X24" s="32">
        <v>1212</v>
      </c>
      <c r="Y24" s="32">
        <v>1210</v>
      </c>
    </row>
    <row r="25" spans="1:25" x14ac:dyDescent="0.2">
      <c r="A25" s="27">
        <v>19</v>
      </c>
      <c r="B25" s="3" t="s">
        <v>19</v>
      </c>
      <c r="C25" s="73">
        <v>513</v>
      </c>
      <c r="D25" s="73">
        <v>4928</v>
      </c>
      <c r="E25" s="74">
        <v>9.4284138945046864E-2</v>
      </c>
      <c r="F25" s="74">
        <v>0.90571586105495316</v>
      </c>
      <c r="G25" s="52">
        <v>5441</v>
      </c>
      <c r="H25" s="43">
        <v>2020</v>
      </c>
      <c r="I25" s="43">
        <v>505</v>
      </c>
      <c r="J25" s="43">
        <v>168</v>
      </c>
      <c r="K25" s="43">
        <v>169</v>
      </c>
      <c r="L25" s="43">
        <v>168</v>
      </c>
      <c r="M25" s="13">
        <v>505</v>
      </c>
      <c r="N25" s="13">
        <v>505</v>
      </c>
      <c r="O25" s="13">
        <v>505</v>
      </c>
      <c r="P25" s="27">
        <v>190</v>
      </c>
      <c r="Q25" s="32">
        <v>48</v>
      </c>
      <c r="R25" s="32">
        <v>48</v>
      </c>
      <c r="S25" s="32">
        <v>48</v>
      </c>
      <c r="T25" s="32">
        <v>46</v>
      </c>
      <c r="U25" s="32">
        <v>1830</v>
      </c>
      <c r="V25" s="32">
        <v>457</v>
      </c>
      <c r="W25" s="32">
        <v>457</v>
      </c>
      <c r="X25" s="32">
        <v>457</v>
      </c>
      <c r="Y25" s="32">
        <v>459</v>
      </c>
    </row>
    <row r="26" spans="1:25" x14ac:dyDescent="0.2">
      <c r="A26" s="27">
        <v>20</v>
      </c>
      <c r="B26" s="3" t="s">
        <v>20</v>
      </c>
      <c r="C26" s="73">
        <v>9717</v>
      </c>
      <c r="D26" s="73">
        <v>14286</v>
      </c>
      <c r="E26" s="74">
        <v>0.40482439695038119</v>
      </c>
      <c r="F26" s="74">
        <v>0.59517560304961881</v>
      </c>
      <c r="G26" s="52">
        <v>24003</v>
      </c>
      <c r="H26" s="43">
        <v>8571</v>
      </c>
      <c r="I26" s="43">
        <v>1918</v>
      </c>
      <c r="J26" s="43">
        <v>739</v>
      </c>
      <c r="K26" s="43">
        <v>440</v>
      </c>
      <c r="L26" s="43">
        <v>739</v>
      </c>
      <c r="M26" s="13">
        <v>2218</v>
      </c>
      <c r="N26" s="13">
        <v>2218</v>
      </c>
      <c r="O26" s="13">
        <v>2217</v>
      </c>
      <c r="P26" s="27">
        <v>3470</v>
      </c>
      <c r="Q26" s="32">
        <v>868</v>
      </c>
      <c r="R26" s="32">
        <v>868</v>
      </c>
      <c r="S26" s="32">
        <v>868</v>
      </c>
      <c r="T26" s="32">
        <v>866</v>
      </c>
      <c r="U26" s="32">
        <v>5101</v>
      </c>
      <c r="V26" s="32">
        <v>1050</v>
      </c>
      <c r="W26" s="32">
        <v>1350</v>
      </c>
      <c r="X26" s="32">
        <v>1350</v>
      </c>
      <c r="Y26" s="32">
        <v>1351</v>
      </c>
    </row>
    <row r="27" spans="1:25" x14ac:dyDescent="0.2">
      <c r="A27" s="27">
        <v>21</v>
      </c>
      <c r="B27" s="3" t="s">
        <v>21</v>
      </c>
      <c r="C27" s="73">
        <v>1289</v>
      </c>
      <c r="D27" s="73">
        <v>13610</v>
      </c>
      <c r="E27" s="74">
        <v>8.6515873548560301E-2</v>
      </c>
      <c r="F27" s="74">
        <v>0.91348412645143973</v>
      </c>
      <c r="G27" s="52">
        <v>14899</v>
      </c>
      <c r="H27" s="43">
        <v>5163</v>
      </c>
      <c r="I27" s="43">
        <v>1066</v>
      </c>
      <c r="J27" s="43">
        <v>455</v>
      </c>
      <c r="K27" s="43">
        <v>156</v>
      </c>
      <c r="L27" s="43">
        <v>455</v>
      </c>
      <c r="M27" s="13">
        <v>1366</v>
      </c>
      <c r="N27" s="13">
        <v>1366</v>
      </c>
      <c r="O27" s="13">
        <v>1365</v>
      </c>
      <c r="P27" s="27">
        <v>447</v>
      </c>
      <c r="Q27" s="32">
        <v>112</v>
      </c>
      <c r="R27" s="32">
        <v>112</v>
      </c>
      <c r="S27" s="32">
        <v>112</v>
      </c>
      <c r="T27" s="32">
        <v>111</v>
      </c>
      <c r="U27" s="32">
        <v>4716</v>
      </c>
      <c r="V27" s="32">
        <v>954</v>
      </c>
      <c r="W27" s="32">
        <v>1254</v>
      </c>
      <c r="X27" s="32">
        <v>1254</v>
      </c>
      <c r="Y27" s="32">
        <v>1254</v>
      </c>
    </row>
    <row r="28" spans="1:25" x14ac:dyDescent="0.2">
      <c r="A28" s="27">
        <v>22</v>
      </c>
      <c r="B28" s="3" t="s">
        <v>22</v>
      </c>
      <c r="C28" s="73">
        <v>4526</v>
      </c>
      <c r="D28" s="73">
        <v>20779</v>
      </c>
      <c r="E28" s="74">
        <v>0.17885793321477969</v>
      </c>
      <c r="F28" s="74">
        <v>0.82114206678522028</v>
      </c>
      <c r="G28" s="52">
        <v>25305</v>
      </c>
      <c r="H28" s="43">
        <v>9362</v>
      </c>
      <c r="I28" s="43">
        <v>2341</v>
      </c>
      <c r="J28" s="43">
        <v>780</v>
      </c>
      <c r="K28" s="43">
        <v>781</v>
      </c>
      <c r="L28" s="43">
        <v>780</v>
      </c>
      <c r="M28" s="13">
        <v>2341</v>
      </c>
      <c r="N28" s="13">
        <v>2341</v>
      </c>
      <c r="O28" s="13">
        <v>2339</v>
      </c>
      <c r="P28" s="27">
        <v>1674</v>
      </c>
      <c r="Q28" s="32">
        <v>419</v>
      </c>
      <c r="R28" s="32">
        <v>419</v>
      </c>
      <c r="S28" s="32">
        <v>419</v>
      </c>
      <c r="T28" s="32">
        <v>417</v>
      </c>
      <c r="U28" s="32">
        <v>7688</v>
      </c>
      <c r="V28" s="32">
        <v>1922</v>
      </c>
      <c r="W28" s="32">
        <v>1922</v>
      </c>
      <c r="X28" s="32">
        <v>1922</v>
      </c>
      <c r="Y28" s="32">
        <v>1922</v>
      </c>
    </row>
    <row r="29" spans="1:25" x14ac:dyDescent="0.2">
      <c r="A29" s="27">
        <v>23</v>
      </c>
      <c r="B29" s="3" t="s">
        <v>23</v>
      </c>
      <c r="C29" s="73">
        <v>1276</v>
      </c>
      <c r="D29" s="73">
        <v>16998</v>
      </c>
      <c r="E29" s="74">
        <v>6.9825982269891645E-2</v>
      </c>
      <c r="F29" s="74">
        <v>0.93017401773010833</v>
      </c>
      <c r="G29" s="52">
        <v>18274</v>
      </c>
      <c r="H29" s="43">
        <v>6590</v>
      </c>
      <c r="I29" s="43">
        <v>1498</v>
      </c>
      <c r="J29" s="43">
        <v>566</v>
      </c>
      <c r="K29" s="43">
        <v>366</v>
      </c>
      <c r="L29" s="43">
        <v>566</v>
      </c>
      <c r="M29" s="13">
        <v>1698</v>
      </c>
      <c r="N29" s="13">
        <v>1698</v>
      </c>
      <c r="O29" s="13">
        <v>1696</v>
      </c>
      <c r="P29" s="27">
        <v>460</v>
      </c>
      <c r="Q29" s="32">
        <v>115</v>
      </c>
      <c r="R29" s="32">
        <v>115</v>
      </c>
      <c r="S29" s="32">
        <v>115</v>
      </c>
      <c r="T29" s="32">
        <v>115</v>
      </c>
      <c r="U29" s="32">
        <v>6130</v>
      </c>
      <c r="V29" s="32">
        <v>1383</v>
      </c>
      <c r="W29" s="32">
        <v>1583</v>
      </c>
      <c r="X29" s="32">
        <v>1583</v>
      </c>
      <c r="Y29" s="32">
        <v>1581</v>
      </c>
    </row>
    <row r="30" spans="1:25" x14ac:dyDescent="0.2">
      <c r="A30" s="27">
        <v>24</v>
      </c>
      <c r="B30" s="3" t="s">
        <v>24</v>
      </c>
      <c r="C30" s="73">
        <v>2328</v>
      </c>
      <c r="D30" s="73">
        <v>15723</v>
      </c>
      <c r="E30" s="74">
        <v>0.12896792421472494</v>
      </c>
      <c r="F30" s="74">
        <v>0.87103207578527508</v>
      </c>
      <c r="G30" s="52">
        <v>18051</v>
      </c>
      <c r="H30" s="43">
        <v>6483</v>
      </c>
      <c r="I30" s="43">
        <v>1471</v>
      </c>
      <c r="J30" s="43">
        <v>557</v>
      </c>
      <c r="K30" s="43">
        <v>357</v>
      </c>
      <c r="L30" s="43">
        <v>557</v>
      </c>
      <c r="M30" s="13">
        <v>1671</v>
      </c>
      <c r="N30" s="13">
        <v>1671</v>
      </c>
      <c r="O30" s="13">
        <v>1670</v>
      </c>
      <c r="P30" s="27">
        <v>836</v>
      </c>
      <c r="Q30" s="32">
        <v>209</v>
      </c>
      <c r="R30" s="32">
        <v>209</v>
      </c>
      <c r="S30" s="32">
        <v>209</v>
      </c>
      <c r="T30" s="32">
        <v>209</v>
      </c>
      <c r="U30" s="32">
        <v>5647</v>
      </c>
      <c r="V30" s="32">
        <v>1262</v>
      </c>
      <c r="W30" s="32">
        <v>1462</v>
      </c>
      <c r="X30" s="32">
        <v>1462</v>
      </c>
      <c r="Y30" s="32">
        <v>1461</v>
      </c>
    </row>
    <row r="31" spans="1:25" ht="30" x14ac:dyDescent="0.2">
      <c r="A31" s="27">
        <v>25</v>
      </c>
      <c r="B31" s="3" t="s">
        <v>55</v>
      </c>
      <c r="C31" s="73">
        <v>441457</v>
      </c>
      <c r="D31" s="73">
        <v>381037</v>
      </c>
      <c r="E31" s="74">
        <v>0.53672975122006972</v>
      </c>
      <c r="F31" s="74">
        <v>0.46327024877993028</v>
      </c>
      <c r="G31" s="52"/>
      <c r="H31" s="43">
        <v>6848</v>
      </c>
      <c r="I31" s="43">
        <v>1712</v>
      </c>
      <c r="J31" s="43">
        <v>571</v>
      </c>
      <c r="K31" s="43">
        <v>571</v>
      </c>
      <c r="L31" s="43">
        <v>570</v>
      </c>
      <c r="M31" s="13">
        <v>1712</v>
      </c>
      <c r="N31" s="13">
        <v>1712</v>
      </c>
      <c r="O31" s="13">
        <v>1712</v>
      </c>
      <c r="P31" s="27">
        <v>3676</v>
      </c>
      <c r="Q31" s="27">
        <v>919</v>
      </c>
      <c r="R31" s="27">
        <v>919</v>
      </c>
      <c r="S31" s="27">
        <v>919</v>
      </c>
      <c r="T31" s="27">
        <v>919</v>
      </c>
      <c r="U31" s="32">
        <v>3172</v>
      </c>
      <c r="V31" s="32">
        <v>793</v>
      </c>
      <c r="W31" s="32">
        <v>793</v>
      </c>
      <c r="X31" s="32">
        <v>793</v>
      </c>
      <c r="Y31" s="32">
        <v>793</v>
      </c>
    </row>
    <row r="32" spans="1:25" ht="30" x14ac:dyDescent="0.2">
      <c r="A32" s="27">
        <v>26</v>
      </c>
      <c r="B32" s="3" t="s">
        <v>56</v>
      </c>
      <c r="C32" s="73">
        <v>95167</v>
      </c>
      <c r="D32" s="73">
        <v>79385</v>
      </c>
      <c r="E32" s="74">
        <v>0.54520715889820803</v>
      </c>
      <c r="F32" s="74">
        <v>0.45479284110179197</v>
      </c>
      <c r="G32" s="52"/>
      <c r="H32" s="43">
        <v>10721</v>
      </c>
      <c r="I32" s="43">
        <v>2680</v>
      </c>
      <c r="J32" s="43">
        <v>893</v>
      </c>
      <c r="K32" s="43">
        <v>894</v>
      </c>
      <c r="L32" s="43">
        <v>893</v>
      </c>
      <c r="M32" s="13">
        <v>2680</v>
      </c>
      <c r="N32" s="13">
        <v>2680</v>
      </c>
      <c r="O32" s="13">
        <v>2681</v>
      </c>
      <c r="P32" s="27">
        <v>5845</v>
      </c>
      <c r="Q32" s="27">
        <v>1461</v>
      </c>
      <c r="R32" s="27">
        <v>1461</v>
      </c>
      <c r="S32" s="27">
        <v>1461</v>
      </c>
      <c r="T32" s="27">
        <v>1462</v>
      </c>
      <c r="U32" s="32">
        <v>4876</v>
      </c>
      <c r="V32" s="32">
        <v>1219</v>
      </c>
      <c r="W32" s="32">
        <v>1219</v>
      </c>
      <c r="X32" s="32">
        <v>1219</v>
      </c>
      <c r="Y32" s="32">
        <v>1219</v>
      </c>
    </row>
    <row r="33" spans="1:25" ht="30" x14ac:dyDescent="0.2">
      <c r="A33" s="27">
        <v>27</v>
      </c>
      <c r="B33" s="3" t="s">
        <v>25</v>
      </c>
      <c r="C33" s="73">
        <v>441457</v>
      </c>
      <c r="D33" s="73">
        <v>381037</v>
      </c>
      <c r="E33" s="74">
        <v>0.53672975122006972</v>
      </c>
      <c r="F33" s="74">
        <v>0.46327024877993028</v>
      </c>
      <c r="G33" s="52"/>
      <c r="H33" s="43">
        <v>100</v>
      </c>
      <c r="I33" s="43">
        <v>25</v>
      </c>
      <c r="J33" s="43">
        <v>8</v>
      </c>
      <c r="K33" s="43">
        <v>9</v>
      </c>
      <c r="L33" s="43">
        <v>8</v>
      </c>
      <c r="M33" s="13">
        <v>25</v>
      </c>
      <c r="N33" s="13">
        <v>25</v>
      </c>
      <c r="O33" s="13">
        <v>25</v>
      </c>
      <c r="P33" s="27">
        <v>54</v>
      </c>
      <c r="Q33" s="27">
        <v>14</v>
      </c>
      <c r="R33" s="27">
        <v>14</v>
      </c>
      <c r="S33" s="27">
        <v>14</v>
      </c>
      <c r="T33" s="27">
        <v>12</v>
      </c>
      <c r="U33" s="32">
        <v>46</v>
      </c>
      <c r="V33" s="32">
        <v>11</v>
      </c>
      <c r="W33" s="32">
        <v>11</v>
      </c>
      <c r="X33" s="32">
        <v>11</v>
      </c>
      <c r="Y33" s="32">
        <v>13</v>
      </c>
    </row>
    <row r="34" spans="1:25" ht="30" x14ac:dyDescent="0.2">
      <c r="A34" s="27">
        <v>28</v>
      </c>
      <c r="B34" s="3" t="s">
        <v>57</v>
      </c>
      <c r="C34" s="73">
        <v>441457</v>
      </c>
      <c r="D34" s="73">
        <v>381037</v>
      </c>
      <c r="E34" s="74">
        <v>0.53672975122006972</v>
      </c>
      <c r="F34" s="74">
        <v>0.46327024877993028</v>
      </c>
      <c r="G34" s="52"/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13">
        <v>0</v>
      </c>
      <c r="N34" s="13">
        <v>0</v>
      </c>
      <c r="O34" s="13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</row>
    <row r="35" spans="1:25" ht="30" x14ac:dyDescent="0.2">
      <c r="A35" s="27">
        <v>29</v>
      </c>
      <c r="B35" s="3" t="s">
        <v>58</v>
      </c>
      <c r="C35" s="73">
        <v>441457</v>
      </c>
      <c r="D35" s="73">
        <v>381037</v>
      </c>
      <c r="E35" s="74">
        <v>0.53672975122006972</v>
      </c>
      <c r="F35" s="74">
        <v>0.46327024877993028</v>
      </c>
      <c r="G35" s="52"/>
      <c r="H35" s="43">
        <v>10913</v>
      </c>
      <c r="I35" s="43">
        <v>2728</v>
      </c>
      <c r="J35" s="43">
        <v>909</v>
      </c>
      <c r="K35" s="43">
        <v>910</v>
      </c>
      <c r="L35" s="43">
        <v>909</v>
      </c>
      <c r="M35" s="13">
        <v>2728</v>
      </c>
      <c r="N35" s="13">
        <v>2728</v>
      </c>
      <c r="O35" s="13">
        <v>2729</v>
      </c>
      <c r="P35" s="27">
        <v>5857</v>
      </c>
      <c r="Q35" s="27">
        <v>1464</v>
      </c>
      <c r="R35" s="27">
        <v>1464</v>
      </c>
      <c r="S35" s="27">
        <v>1464</v>
      </c>
      <c r="T35" s="27">
        <v>1465</v>
      </c>
      <c r="U35" s="32">
        <v>5056</v>
      </c>
      <c r="V35" s="32">
        <v>1264</v>
      </c>
      <c r="W35" s="32">
        <v>1264</v>
      </c>
      <c r="X35" s="32">
        <v>1264</v>
      </c>
      <c r="Y35" s="32">
        <v>1264</v>
      </c>
    </row>
    <row r="36" spans="1:25" ht="45" x14ac:dyDescent="0.2">
      <c r="A36" s="27">
        <v>30</v>
      </c>
      <c r="B36" s="3" t="s">
        <v>26</v>
      </c>
      <c r="C36" s="73">
        <v>441457</v>
      </c>
      <c r="D36" s="73">
        <v>381037</v>
      </c>
      <c r="E36" s="74">
        <v>0.53672975122006972</v>
      </c>
      <c r="F36" s="74">
        <v>0.46327024877993028</v>
      </c>
      <c r="G36" s="52"/>
      <c r="H36" s="43">
        <v>12</v>
      </c>
      <c r="I36" s="43">
        <v>3</v>
      </c>
      <c r="J36" s="43">
        <v>1</v>
      </c>
      <c r="K36" s="43">
        <v>1</v>
      </c>
      <c r="L36" s="43">
        <v>1</v>
      </c>
      <c r="M36" s="13">
        <v>3</v>
      </c>
      <c r="N36" s="13">
        <v>3</v>
      </c>
      <c r="O36" s="13">
        <v>3</v>
      </c>
      <c r="P36" s="27">
        <v>6</v>
      </c>
      <c r="Q36" s="27">
        <v>2</v>
      </c>
      <c r="R36" s="27">
        <v>2</v>
      </c>
      <c r="S36" s="27">
        <v>2</v>
      </c>
      <c r="T36" s="27">
        <v>0</v>
      </c>
      <c r="U36" s="32">
        <v>6</v>
      </c>
      <c r="V36" s="32">
        <v>1</v>
      </c>
      <c r="W36" s="32">
        <v>1</v>
      </c>
      <c r="X36" s="32">
        <v>1</v>
      </c>
      <c r="Y36" s="32">
        <v>3</v>
      </c>
    </row>
    <row r="37" spans="1:25" ht="30" x14ac:dyDescent="0.2">
      <c r="A37" s="27">
        <v>31</v>
      </c>
      <c r="B37" s="3" t="s">
        <v>27</v>
      </c>
      <c r="C37" s="73">
        <v>441457</v>
      </c>
      <c r="D37" s="73">
        <v>381037</v>
      </c>
      <c r="E37" s="74">
        <v>0.53672975122006972</v>
      </c>
      <c r="F37" s="74">
        <v>0.46327024877993028</v>
      </c>
      <c r="G37" s="52"/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13">
        <v>0</v>
      </c>
      <c r="N37" s="13">
        <v>0</v>
      </c>
      <c r="O37" s="13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</row>
    <row r="38" spans="1:25" ht="30" x14ac:dyDescent="0.2">
      <c r="A38" s="27">
        <v>32</v>
      </c>
      <c r="B38" s="3" t="s">
        <v>140</v>
      </c>
      <c r="C38" s="73">
        <v>441457</v>
      </c>
      <c r="D38" s="73">
        <v>381037</v>
      </c>
      <c r="E38" s="74">
        <v>0.53672975122006972</v>
      </c>
      <c r="F38" s="74">
        <v>0.46327024877993028</v>
      </c>
      <c r="G38" s="52"/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13">
        <v>0</v>
      </c>
      <c r="N38" s="13">
        <v>0</v>
      </c>
      <c r="O38" s="13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</row>
    <row r="39" spans="1:25" ht="30" x14ac:dyDescent="0.2">
      <c r="A39" s="27">
        <v>33</v>
      </c>
      <c r="B39" s="3" t="s">
        <v>59</v>
      </c>
      <c r="C39" s="73">
        <v>441457</v>
      </c>
      <c r="D39" s="73">
        <v>381037</v>
      </c>
      <c r="E39" s="74">
        <v>0.53672975122006972</v>
      </c>
      <c r="F39" s="74">
        <v>0.46327024877993028</v>
      </c>
      <c r="G39" s="52"/>
      <c r="H39" s="43">
        <v>12</v>
      </c>
      <c r="I39" s="43">
        <v>3</v>
      </c>
      <c r="J39" s="43">
        <v>1</v>
      </c>
      <c r="K39" s="43">
        <v>1</v>
      </c>
      <c r="L39" s="43">
        <v>1</v>
      </c>
      <c r="M39" s="13">
        <v>3</v>
      </c>
      <c r="N39" s="13">
        <v>3</v>
      </c>
      <c r="O39" s="13">
        <v>3</v>
      </c>
      <c r="P39" s="27">
        <v>6</v>
      </c>
      <c r="Q39" s="27">
        <v>2</v>
      </c>
      <c r="R39" s="27">
        <v>2</v>
      </c>
      <c r="S39" s="27">
        <v>2</v>
      </c>
      <c r="T39" s="27">
        <v>0</v>
      </c>
      <c r="U39" s="32">
        <v>6</v>
      </c>
      <c r="V39" s="32">
        <v>1</v>
      </c>
      <c r="W39" s="32">
        <v>1</v>
      </c>
      <c r="X39" s="32">
        <v>1</v>
      </c>
      <c r="Y39" s="32">
        <v>3</v>
      </c>
    </row>
    <row r="40" spans="1:25" ht="30" x14ac:dyDescent="0.2">
      <c r="A40" s="27">
        <v>34</v>
      </c>
      <c r="B40" s="3" t="s">
        <v>28</v>
      </c>
      <c r="C40" s="73">
        <v>441457</v>
      </c>
      <c r="D40" s="73">
        <v>381037</v>
      </c>
      <c r="E40" s="74">
        <v>0.53672975122006972</v>
      </c>
      <c r="F40" s="74">
        <v>0.46327024877993028</v>
      </c>
      <c r="G40" s="52"/>
      <c r="H40" s="43">
        <v>122</v>
      </c>
      <c r="I40" s="43">
        <v>31</v>
      </c>
      <c r="J40" s="43">
        <v>10</v>
      </c>
      <c r="K40" s="43">
        <v>11</v>
      </c>
      <c r="L40" s="43">
        <v>10</v>
      </c>
      <c r="M40" s="13">
        <v>31</v>
      </c>
      <c r="N40" s="13">
        <v>31</v>
      </c>
      <c r="O40" s="13">
        <v>29</v>
      </c>
      <c r="P40" s="27">
        <v>65</v>
      </c>
      <c r="Q40" s="27">
        <v>16</v>
      </c>
      <c r="R40" s="27">
        <v>16</v>
      </c>
      <c r="S40" s="27">
        <v>16</v>
      </c>
      <c r="T40" s="27">
        <v>17</v>
      </c>
      <c r="U40" s="32">
        <v>57</v>
      </c>
      <c r="V40" s="32">
        <v>15</v>
      </c>
      <c r="W40" s="32">
        <v>15</v>
      </c>
      <c r="X40" s="32">
        <v>15</v>
      </c>
      <c r="Y40" s="32">
        <v>12</v>
      </c>
    </row>
    <row r="41" spans="1:25" ht="30" x14ac:dyDescent="0.2">
      <c r="A41" s="27">
        <v>35</v>
      </c>
      <c r="B41" s="3" t="s">
        <v>60</v>
      </c>
      <c r="C41" s="74">
        <v>316567</v>
      </c>
      <c r="D41" s="74">
        <v>62005</v>
      </c>
      <c r="E41" s="74">
        <v>0.83621345477214371</v>
      </c>
      <c r="F41" s="74">
        <v>0.16378654522785629</v>
      </c>
      <c r="G41" s="52"/>
      <c r="H41" s="43">
        <v>18641</v>
      </c>
      <c r="I41" s="43">
        <v>4660</v>
      </c>
      <c r="J41" s="43">
        <v>1553</v>
      </c>
      <c r="K41" s="43">
        <v>1554</v>
      </c>
      <c r="L41" s="43">
        <v>1553</v>
      </c>
      <c r="M41" s="13">
        <v>4660</v>
      </c>
      <c r="N41" s="13">
        <v>4660</v>
      </c>
      <c r="O41" s="13">
        <v>4661</v>
      </c>
      <c r="P41" s="27">
        <v>15588</v>
      </c>
      <c r="Q41" s="32">
        <v>3897</v>
      </c>
      <c r="R41" s="32">
        <v>3897</v>
      </c>
      <c r="S41" s="32">
        <v>3897</v>
      </c>
      <c r="T41" s="32">
        <v>3897</v>
      </c>
      <c r="U41" s="32">
        <v>3053</v>
      </c>
      <c r="V41" s="32">
        <v>763</v>
      </c>
      <c r="W41" s="32">
        <v>763</v>
      </c>
      <c r="X41" s="32">
        <v>763</v>
      </c>
      <c r="Y41" s="32">
        <v>764</v>
      </c>
    </row>
    <row r="42" spans="1:25" x14ac:dyDescent="0.2">
      <c r="A42" s="27">
        <v>36</v>
      </c>
      <c r="B42" s="3" t="s">
        <v>29</v>
      </c>
      <c r="C42" s="73">
        <v>20296</v>
      </c>
      <c r="D42" s="73">
        <v>7088</v>
      </c>
      <c r="E42" s="74">
        <v>0.74116272275781481</v>
      </c>
      <c r="F42" s="74">
        <v>0.25883727724218519</v>
      </c>
      <c r="G42" s="52">
        <v>27384</v>
      </c>
      <c r="H42" s="43">
        <v>568</v>
      </c>
      <c r="I42" s="43">
        <v>142</v>
      </c>
      <c r="J42" s="43">
        <v>47</v>
      </c>
      <c r="K42" s="43">
        <v>48</v>
      </c>
      <c r="L42" s="43">
        <v>47</v>
      </c>
      <c r="M42" s="13">
        <v>142</v>
      </c>
      <c r="N42" s="13">
        <v>142</v>
      </c>
      <c r="O42" s="13">
        <v>142</v>
      </c>
      <c r="P42" s="27">
        <v>421</v>
      </c>
      <c r="Q42" s="32">
        <v>105</v>
      </c>
      <c r="R42" s="32">
        <v>105</v>
      </c>
      <c r="S42" s="32">
        <v>105</v>
      </c>
      <c r="T42" s="32">
        <v>106</v>
      </c>
      <c r="U42" s="32">
        <v>147</v>
      </c>
      <c r="V42" s="32">
        <v>37</v>
      </c>
      <c r="W42" s="32">
        <v>37</v>
      </c>
      <c r="X42" s="32">
        <v>37</v>
      </c>
      <c r="Y42" s="32">
        <v>36</v>
      </c>
    </row>
    <row r="43" spans="1:25" x14ac:dyDescent="0.2">
      <c r="A43" s="27">
        <v>37</v>
      </c>
      <c r="B43" s="3" t="s">
        <v>30</v>
      </c>
      <c r="C43" s="73">
        <v>60194</v>
      </c>
      <c r="D43" s="73">
        <v>10332</v>
      </c>
      <c r="E43" s="74">
        <v>0.85350083657091003</v>
      </c>
      <c r="F43" s="74">
        <v>0.14649916342908997</v>
      </c>
      <c r="G43" s="52">
        <v>70526</v>
      </c>
      <c r="H43" s="43">
        <v>66606</v>
      </c>
      <c r="I43" s="43">
        <v>31225</v>
      </c>
      <c r="J43" s="43">
        <v>12225</v>
      </c>
      <c r="K43" s="43">
        <v>11000</v>
      </c>
      <c r="L43" s="43">
        <v>8000</v>
      </c>
      <c r="M43" s="13">
        <v>11500</v>
      </c>
      <c r="N43" s="13">
        <v>7229</v>
      </c>
      <c r="O43" s="13">
        <v>16652</v>
      </c>
      <c r="P43" s="27">
        <v>56848</v>
      </c>
      <c r="Q43" s="27">
        <v>14212</v>
      </c>
      <c r="R43" s="27">
        <v>14212</v>
      </c>
      <c r="S43" s="27">
        <v>14212</v>
      </c>
      <c r="T43" s="27">
        <v>14212</v>
      </c>
      <c r="U43" s="32">
        <v>9758</v>
      </c>
      <c r="V43" s="32">
        <v>17013</v>
      </c>
      <c r="W43" s="32">
        <v>-2712</v>
      </c>
      <c r="X43" s="32">
        <v>-6983</v>
      </c>
      <c r="Y43" s="32">
        <v>2440</v>
      </c>
    </row>
    <row r="44" spans="1:25" x14ac:dyDescent="0.2">
      <c r="A44" s="27">
        <v>38</v>
      </c>
      <c r="B44" s="3" t="s">
        <v>31</v>
      </c>
      <c r="C44" s="73">
        <v>94360</v>
      </c>
      <c r="D44" s="73">
        <v>17577</v>
      </c>
      <c r="E44" s="74">
        <v>0.84297417297229693</v>
      </c>
      <c r="F44" s="74">
        <v>0.15702582702770307</v>
      </c>
      <c r="G44" s="52">
        <v>112028</v>
      </c>
      <c r="H44" s="43">
        <v>79724</v>
      </c>
      <c r="I44" s="43">
        <v>21544</v>
      </c>
      <c r="J44" s="43">
        <v>6465</v>
      </c>
      <c r="K44" s="43">
        <v>8615</v>
      </c>
      <c r="L44" s="43">
        <v>6464</v>
      </c>
      <c r="M44" s="13">
        <v>19394</v>
      </c>
      <c r="N44" s="13">
        <v>19394</v>
      </c>
      <c r="O44" s="13">
        <v>19392</v>
      </c>
      <c r="P44" s="27">
        <v>67205</v>
      </c>
      <c r="Q44" s="27">
        <v>16801</v>
      </c>
      <c r="R44" s="27">
        <v>16801</v>
      </c>
      <c r="S44" s="27">
        <v>16801</v>
      </c>
      <c r="T44" s="27">
        <v>16802</v>
      </c>
      <c r="U44" s="32">
        <v>12519</v>
      </c>
      <c r="V44" s="32">
        <v>4743</v>
      </c>
      <c r="W44" s="32">
        <v>2593</v>
      </c>
      <c r="X44" s="32">
        <v>2593</v>
      </c>
      <c r="Y44" s="32">
        <v>2590</v>
      </c>
    </row>
    <row r="45" spans="1:25" x14ac:dyDescent="0.2">
      <c r="A45" s="27">
        <v>39</v>
      </c>
      <c r="B45" s="3" t="s">
        <v>32</v>
      </c>
      <c r="C45" s="73">
        <v>92101</v>
      </c>
      <c r="D45" s="73">
        <v>20950</v>
      </c>
      <c r="E45" s="74">
        <v>0.81468540747096441</v>
      </c>
      <c r="F45" s="74">
        <v>0.18531459252903559</v>
      </c>
      <c r="G45" s="52">
        <v>113051</v>
      </c>
      <c r="H45" s="43">
        <v>53213</v>
      </c>
      <c r="I45" s="43">
        <v>14091</v>
      </c>
      <c r="J45" s="43">
        <v>4347</v>
      </c>
      <c r="K45" s="43">
        <v>5397</v>
      </c>
      <c r="L45" s="43">
        <v>4347</v>
      </c>
      <c r="M45" s="13">
        <v>13041</v>
      </c>
      <c r="N45" s="13">
        <v>13041</v>
      </c>
      <c r="O45" s="13">
        <v>13040</v>
      </c>
      <c r="P45" s="27">
        <v>43352</v>
      </c>
      <c r="Q45" s="27">
        <v>10838</v>
      </c>
      <c r="R45" s="27">
        <v>10838</v>
      </c>
      <c r="S45" s="27">
        <v>10838</v>
      </c>
      <c r="T45" s="27">
        <v>10838</v>
      </c>
      <c r="U45" s="32">
        <v>9861</v>
      </c>
      <c r="V45" s="32">
        <v>3253</v>
      </c>
      <c r="W45" s="32">
        <v>2203</v>
      </c>
      <c r="X45" s="32">
        <v>2203</v>
      </c>
      <c r="Y45" s="32">
        <v>2202</v>
      </c>
    </row>
    <row r="46" spans="1:25" ht="30" x14ac:dyDescent="0.2">
      <c r="A46" s="27">
        <v>40</v>
      </c>
      <c r="B46" s="3" t="s">
        <v>33</v>
      </c>
      <c r="C46" s="73">
        <v>95167</v>
      </c>
      <c r="D46" s="73">
        <v>79385</v>
      </c>
      <c r="E46" s="74">
        <v>0.54520715889820803</v>
      </c>
      <c r="F46" s="74">
        <v>0.45479284110179197</v>
      </c>
      <c r="G46" s="52"/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13">
        <v>0</v>
      </c>
      <c r="N46" s="13">
        <v>0</v>
      </c>
      <c r="O46" s="13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</row>
    <row r="47" spans="1:25" ht="30" x14ac:dyDescent="0.2">
      <c r="A47" s="27">
        <v>41</v>
      </c>
      <c r="B47" s="3" t="s">
        <v>34</v>
      </c>
      <c r="C47" s="73">
        <v>346290</v>
      </c>
      <c r="D47" s="73">
        <v>301652</v>
      </c>
      <c r="E47" s="74">
        <v>0.53444598436279789</v>
      </c>
      <c r="F47" s="74">
        <v>0.46555401563720211</v>
      </c>
      <c r="G47" s="52"/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13">
        <v>0</v>
      </c>
      <c r="N47" s="13">
        <v>0</v>
      </c>
      <c r="O47" s="13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</row>
    <row r="48" spans="1:25" x14ac:dyDescent="0.2">
      <c r="A48" s="27">
        <v>42</v>
      </c>
      <c r="B48" s="3" t="s">
        <v>35</v>
      </c>
      <c r="C48" s="73">
        <v>6169</v>
      </c>
      <c r="D48" s="73">
        <v>8051</v>
      </c>
      <c r="E48" s="74">
        <v>0.43382559774964841</v>
      </c>
      <c r="F48" s="74">
        <v>0.56617440225035165</v>
      </c>
      <c r="G48" s="52">
        <v>14220</v>
      </c>
      <c r="H48" s="43">
        <v>13337</v>
      </c>
      <c r="I48" s="43">
        <v>3334</v>
      </c>
      <c r="J48" s="43">
        <v>1111</v>
      </c>
      <c r="K48" s="43">
        <v>1112</v>
      </c>
      <c r="L48" s="43">
        <v>1111</v>
      </c>
      <c r="M48" s="13">
        <v>3334</v>
      </c>
      <c r="N48" s="13">
        <v>3334</v>
      </c>
      <c r="O48" s="13">
        <v>3335</v>
      </c>
      <c r="P48" s="27">
        <v>5786</v>
      </c>
      <c r="Q48" s="27">
        <v>1447</v>
      </c>
      <c r="R48" s="27">
        <v>1447</v>
      </c>
      <c r="S48" s="27">
        <v>1447</v>
      </c>
      <c r="T48" s="27">
        <v>1445</v>
      </c>
      <c r="U48" s="32">
        <v>7551</v>
      </c>
      <c r="V48" s="32">
        <v>1887</v>
      </c>
      <c r="W48" s="32">
        <v>1887</v>
      </c>
      <c r="X48" s="32">
        <v>1887</v>
      </c>
      <c r="Y48" s="32">
        <v>1890</v>
      </c>
    </row>
    <row r="49" spans="1:25" ht="30" x14ac:dyDescent="0.2">
      <c r="A49" s="27">
        <v>43</v>
      </c>
      <c r="B49" s="3" t="s">
        <v>36</v>
      </c>
      <c r="C49" s="73">
        <v>39603</v>
      </c>
      <c r="D49" s="73">
        <v>52394</v>
      </c>
      <c r="E49" s="74">
        <v>0.4304814287422416</v>
      </c>
      <c r="F49" s="74">
        <v>0.5695185712577584</v>
      </c>
      <c r="G49" s="52"/>
      <c r="H49" s="43">
        <v>1110</v>
      </c>
      <c r="I49" s="43">
        <v>278</v>
      </c>
      <c r="J49" s="43">
        <v>93</v>
      </c>
      <c r="K49" s="43">
        <v>93</v>
      </c>
      <c r="L49" s="43">
        <v>92</v>
      </c>
      <c r="M49" s="13">
        <v>278</v>
      </c>
      <c r="N49" s="13">
        <v>278</v>
      </c>
      <c r="O49" s="13">
        <v>276</v>
      </c>
      <c r="P49" s="27">
        <v>478</v>
      </c>
      <c r="Q49" s="32">
        <v>120</v>
      </c>
      <c r="R49" s="32">
        <v>120</v>
      </c>
      <c r="S49" s="32">
        <v>120</v>
      </c>
      <c r="T49" s="32">
        <v>118</v>
      </c>
      <c r="U49" s="32">
        <v>632</v>
      </c>
      <c r="V49" s="32">
        <v>158</v>
      </c>
      <c r="W49" s="32">
        <v>158</v>
      </c>
      <c r="X49" s="32">
        <v>158</v>
      </c>
      <c r="Y49" s="32">
        <v>158</v>
      </c>
    </row>
    <row r="50" spans="1:25" x14ac:dyDescent="0.2">
      <c r="A50" s="27">
        <v>44</v>
      </c>
      <c r="B50" s="3" t="s">
        <v>61</v>
      </c>
      <c r="C50" s="73">
        <v>23717</v>
      </c>
      <c r="D50" s="73">
        <v>30057</v>
      </c>
      <c r="E50" s="74">
        <v>0.44104957786290772</v>
      </c>
      <c r="F50" s="74">
        <v>0.55895042213709223</v>
      </c>
      <c r="G50" s="52">
        <v>53774</v>
      </c>
      <c r="H50" s="43">
        <v>20174</v>
      </c>
      <c r="I50" s="43">
        <v>5044</v>
      </c>
      <c r="J50" s="43">
        <v>1681</v>
      </c>
      <c r="K50" s="43">
        <v>1682</v>
      </c>
      <c r="L50" s="43">
        <v>1681</v>
      </c>
      <c r="M50" s="13">
        <v>5044</v>
      </c>
      <c r="N50" s="13">
        <v>5044</v>
      </c>
      <c r="O50" s="13">
        <v>5042</v>
      </c>
      <c r="P50" s="27">
        <v>8898</v>
      </c>
      <c r="Q50" s="27">
        <v>2225</v>
      </c>
      <c r="R50" s="27">
        <v>2225</v>
      </c>
      <c r="S50" s="27">
        <v>2225</v>
      </c>
      <c r="T50" s="27">
        <v>2223</v>
      </c>
      <c r="U50" s="32">
        <v>11276</v>
      </c>
      <c r="V50" s="32">
        <v>2819</v>
      </c>
      <c r="W50" s="32">
        <v>2819</v>
      </c>
      <c r="X50" s="32">
        <v>2819</v>
      </c>
      <c r="Y50" s="32">
        <v>2819</v>
      </c>
    </row>
    <row r="51" spans="1:25" x14ac:dyDescent="0.2">
      <c r="A51" s="27">
        <v>45</v>
      </c>
      <c r="B51" s="3" t="s">
        <v>62</v>
      </c>
      <c r="C51" s="73">
        <v>7129</v>
      </c>
      <c r="D51" s="73">
        <v>1196</v>
      </c>
      <c r="E51" s="74">
        <v>0.85633633633633632</v>
      </c>
      <c r="F51" s="74">
        <v>0.14366366366366368</v>
      </c>
      <c r="G51" s="52">
        <v>8325</v>
      </c>
      <c r="H51" s="43">
        <v>1087</v>
      </c>
      <c r="I51" s="43">
        <v>272</v>
      </c>
      <c r="J51" s="43">
        <v>91</v>
      </c>
      <c r="K51" s="43">
        <v>91</v>
      </c>
      <c r="L51" s="43">
        <v>90</v>
      </c>
      <c r="M51" s="13">
        <v>272</v>
      </c>
      <c r="N51" s="13">
        <v>272</v>
      </c>
      <c r="O51" s="13">
        <v>271</v>
      </c>
      <c r="P51" s="27">
        <v>931</v>
      </c>
      <c r="Q51" s="27">
        <v>233</v>
      </c>
      <c r="R51" s="27">
        <v>233</v>
      </c>
      <c r="S51" s="27">
        <v>233</v>
      </c>
      <c r="T51" s="27">
        <v>232</v>
      </c>
      <c r="U51" s="32">
        <v>156</v>
      </c>
      <c r="V51" s="32">
        <v>39</v>
      </c>
      <c r="W51" s="32">
        <v>39</v>
      </c>
      <c r="X51" s="32">
        <v>39</v>
      </c>
      <c r="Y51" s="32">
        <v>39</v>
      </c>
    </row>
    <row r="52" spans="1:25" ht="30" x14ac:dyDescent="0.2">
      <c r="A52" s="27">
        <v>46</v>
      </c>
      <c r="B52" s="3" t="s">
        <v>37</v>
      </c>
      <c r="C52" s="73">
        <v>441457</v>
      </c>
      <c r="D52" s="73">
        <v>381037</v>
      </c>
      <c r="E52" s="74">
        <v>0.53672975122006972</v>
      </c>
      <c r="F52" s="74">
        <v>0.46327024877993028</v>
      </c>
      <c r="G52" s="52"/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13">
        <v>0</v>
      </c>
      <c r="N52" s="13">
        <v>0</v>
      </c>
      <c r="O52" s="13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</row>
    <row r="53" spans="1:25" x14ac:dyDescent="0.2">
      <c r="A53" s="27">
        <v>47</v>
      </c>
      <c r="B53" s="3" t="s">
        <v>38</v>
      </c>
      <c r="C53" s="73">
        <v>441457</v>
      </c>
      <c r="D53" s="73">
        <v>381037</v>
      </c>
      <c r="E53" s="74">
        <v>0.53672975122006972</v>
      </c>
      <c r="F53" s="74">
        <v>0.46327024877993028</v>
      </c>
      <c r="G53" s="52"/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13">
        <v>0</v>
      </c>
      <c r="N53" s="13">
        <v>0</v>
      </c>
      <c r="O53" s="13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</row>
    <row r="54" spans="1:25" x14ac:dyDescent="0.2">
      <c r="A54" s="27">
        <v>48</v>
      </c>
      <c r="B54" s="3" t="s">
        <v>63</v>
      </c>
      <c r="C54" s="73"/>
      <c r="D54" s="73"/>
      <c r="E54" s="74"/>
      <c r="F54" s="74"/>
      <c r="G54" s="52"/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13">
        <v>0</v>
      </c>
      <c r="N54" s="13">
        <v>0</v>
      </c>
      <c r="O54" s="13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</row>
    <row r="55" spans="1:25" x14ac:dyDescent="0.2">
      <c r="A55" s="27">
        <v>49</v>
      </c>
      <c r="B55" s="3" t="s">
        <v>39</v>
      </c>
      <c r="C55" s="73"/>
      <c r="D55" s="73"/>
      <c r="E55" s="74"/>
      <c r="F55" s="74"/>
      <c r="G55" s="52"/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13">
        <v>0</v>
      </c>
      <c r="N55" s="13">
        <v>0</v>
      </c>
      <c r="O55" s="13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</row>
    <row r="56" spans="1:25" x14ac:dyDescent="0.2">
      <c r="A56" s="27">
        <v>50</v>
      </c>
      <c r="B56" s="3" t="s">
        <v>40</v>
      </c>
      <c r="C56" s="73"/>
      <c r="D56" s="73"/>
      <c r="E56" s="74"/>
      <c r="F56" s="74"/>
      <c r="G56" s="52"/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73"/>
      <c r="D57" s="73"/>
      <c r="E57" s="74"/>
      <c r="F57" s="74"/>
      <c r="G57" s="52"/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73">
        <v>441457</v>
      </c>
      <c r="D58" s="73">
        <v>381037</v>
      </c>
      <c r="E58" s="74">
        <v>0.53672975122006972</v>
      </c>
      <c r="F58" s="74">
        <v>0.46327024877993028</v>
      </c>
      <c r="G58" s="52"/>
      <c r="H58" s="43">
        <v>12</v>
      </c>
      <c r="I58" s="43">
        <v>3</v>
      </c>
      <c r="J58" s="43">
        <v>1</v>
      </c>
      <c r="K58" s="43">
        <v>1</v>
      </c>
      <c r="L58" s="43">
        <v>1</v>
      </c>
      <c r="M58" s="13">
        <v>3</v>
      </c>
      <c r="N58" s="13">
        <v>3</v>
      </c>
      <c r="O58" s="13">
        <v>3</v>
      </c>
      <c r="P58" s="27">
        <v>6</v>
      </c>
      <c r="Q58" s="27">
        <v>2</v>
      </c>
      <c r="R58" s="27">
        <v>2</v>
      </c>
      <c r="S58" s="27">
        <v>2</v>
      </c>
      <c r="T58" s="27">
        <v>0</v>
      </c>
      <c r="U58" s="32">
        <v>6</v>
      </c>
      <c r="V58" s="32">
        <v>1</v>
      </c>
      <c r="W58" s="32">
        <v>1</v>
      </c>
      <c r="X58" s="32">
        <v>1</v>
      </c>
      <c r="Y58" s="32">
        <v>3</v>
      </c>
    </row>
    <row r="59" spans="1:25" x14ac:dyDescent="0.2">
      <c r="A59" s="27">
        <v>53</v>
      </c>
      <c r="B59" s="3" t="s">
        <v>53</v>
      </c>
      <c r="C59" s="73"/>
      <c r="D59" s="73"/>
      <c r="E59" s="74"/>
      <c r="F59" s="74"/>
      <c r="G59" s="52"/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13">
        <v>0</v>
      </c>
      <c r="N59" s="13">
        <v>0</v>
      </c>
      <c r="O59" s="13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</row>
    <row r="60" spans="1:25" x14ac:dyDescent="0.2">
      <c r="A60" s="27">
        <v>54</v>
      </c>
      <c r="B60" s="7" t="s">
        <v>132</v>
      </c>
      <c r="C60" s="73"/>
      <c r="D60" s="73"/>
      <c r="E60" s="74"/>
      <c r="F60" s="74"/>
      <c r="G60" s="52"/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73"/>
      <c r="D61" s="73"/>
      <c r="E61" s="74"/>
      <c r="F61" s="74"/>
      <c r="G61" s="52"/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73">
        <v>441457</v>
      </c>
      <c r="D62" s="73">
        <v>381037</v>
      </c>
      <c r="E62" s="74">
        <v>0.53672975122006972</v>
      </c>
      <c r="F62" s="74">
        <v>0.46327024877993028</v>
      </c>
      <c r="G62" s="52"/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13">
        <v>0</v>
      </c>
      <c r="N62" s="13">
        <v>0</v>
      </c>
      <c r="O62" s="13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</row>
    <row r="63" spans="1:25" x14ac:dyDescent="0.2">
      <c r="A63" s="27">
        <v>57</v>
      </c>
      <c r="B63" s="7" t="s">
        <v>45</v>
      </c>
      <c r="C63" s="73"/>
      <c r="D63" s="73"/>
      <c r="E63" s="74"/>
      <c r="F63" s="74"/>
      <c r="G63" s="52"/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13">
        <v>0</v>
      </c>
      <c r="N63" s="13">
        <v>0</v>
      </c>
      <c r="O63" s="13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</row>
    <row r="64" spans="1:25" x14ac:dyDescent="0.2">
      <c r="A64" s="27">
        <v>58</v>
      </c>
      <c r="B64" s="7" t="s">
        <v>46</v>
      </c>
      <c r="C64" s="73"/>
      <c r="D64" s="73"/>
      <c r="E64" s="74"/>
      <c r="F64" s="74"/>
      <c r="G64" s="52"/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73">
        <v>441457</v>
      </c>
      <c r="D65" s="73">
        <v>381037</v>
      </c>
      <c r="E65" s="74">
        <v>0.53672975122006972</v>
      </c>
      <c r="F65" s="74">
        <v>0.46327024877993028</v>
      </c>
      <c r="G65" s="52"/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3">
        <v>0</v>
      </c>
      <c r="N65" s="13">
        <v>0</v>
      </c>
      <c r="O65" s="13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</row>
    <row r="66" spans="1:25" x14ac:dyDescent="0.2">
      <c r="A66" s="27">
        <v>60</v>
      </c>
      <c r="B66" s="3" t="s">
        <v>49</v>
      </c>
      <c r="C66" s="73">
        <v>441457</v>
      </c>
      <c r="D66" s="73">
        <v>381037</v>
      </c>
      <c r="E66" s="74">
        <v>0.53672975122006972</v>
      </c>
      <c r="F66" s="74">
        <v>0.46327024877993028</v>
      </c>
      <c r="G66" s="52"/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13">
        <v>0</v>
      </c>
      <c r="N66" s="13">
        <v>0</v>
      </c>
      <c r="O66" s="13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</row>
    <row r="67" spans="1:25" x14ac:dyDescent="0.2">
      <c r="A67" s="27">
        <v>61</v>
      </c>
      <c r="B67" s="7" t="s">
        <v>133</v>
      </c>
      <c r="C67" s="73">
        <v>441457</v>
      </c>
      <c r="D67" s="73">
        <v>381037</v>
      </c>
      <c r="E67" s="74">
        <v>0.53672975122006972</v>
      </c>
      <c r="F67" s="74">
        <v>0.46327024877993028</v>
      </c>
      <c r="G67" s="52"/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13">
        <v>0</v>
      </c>
      <c r="N67" s="13">
        <v>0</v>
      </c>
      <c r="O67" s="13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</row>
    <row r="68" spans="1:25" x14ac:dyDescent="0.2">
      <c r="A68" s="27">
        <v>62</v>
      </c>
      <c r="B68" s="7" t="s">
        <v>134</v>
      </c>
      <c r="C68" s="73"/>
      <c r="D68" s="73"/>
      <c r="E68" s="74"/>
      <c r="F68" s="74"/>
      <c r="G68" s="52"/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13">
        <v>0</v>
      </c>
      <c r="N68" s="13">
        <v>0</v>
      </c>
      <c r="O68" s="13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</row>
    <row r="69" spans="1:25" x14ac:dyDescent="0.2">
      <c r="A69" s="27">
        <v>63</v>
      </c>
      <c r="B69" s="7" t="s">
        <v>129</v>
      </c>
      <c r="C69" s="73"/>
      <c r="D69" s="73"/>
      <c r="E69" s="74"/>
      <c r="F69" s="74"/>
      <c r="G69" s="52"/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73"/>
      <c r="D70" s="73"/>
      <c r="E70" s="74"/>
      <c r="F70" s="74"/>
      <c r="G70" s="52"/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73"/>
      <c r="D71" s="73"/>
      <c r="E71" s="74"/>
      <c r="F71" s="74"/>
      <c r="G71" s="52"/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73"/>
      <c r="D72" s="73"/>
      <c r="E72" s="74"/>
      <c r="F72" s="74"/>
      <c r="G72" s="52"/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73"/>
      <c r="D73" s="73"/>
      <c r="E73" s="74"/>
      <c r="F73" s="74"/>
      <c r="G73" s="52"/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73"/>
      <c r="D74" s="73"/>
      <c r="E74" s="74"/>
      <c r="F74" s="74"/>
      <c r="G74" s="52"/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73"/>
      <c r="D75" s="73"/>
      <c r="E75" s="74"/>
      <c r="F75" s="74"/>
      <c r="G75" s="52"/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73"/>
      <c r="D76" s="73"/>
      <c r="E76" s="74"/>
      <c r="F76" s="74"/>
      <c r="G76" s="52"/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73"/>
      <c r="D77" s="73"/>
      <c r="E77" s="74"/>
      <c r="F77" s="74"/>
      <c r="G77" s="52"/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73"/>
      <c r="D78" s="73"/>
      <c r="E78" s="74"/>
      <c r="F78" s="74"/>
      <c r="G78" s="52"/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73"/>
      <c r="D79" s="73"/>
      <c r="E79" s="74"/>
      <c r="F79" s="74"/>
      <c r="G79" s="52"/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73"/>
      <c r="D80" s="73"/>
      <c r="E80" s="74"/>
      <c r="F80" s="74"/>
      <c r="G80" s="52"/>
      <c r="H80" s="43">
        <v>7500</v>
      </c>
      <c r="I80" s="43">
        <v>1875</v>
      </c>
      <c r="J80" s="43">
        <v>625</v>
      </c>
      <c r="K80" s="43">
        <v>625</v>
      </c>
      <c r="L80" s="43">
        <v>625</v>
      </c>
      <c r="M80" s="13">
        <v>1875</v>
      </c>
      <c r="N80" s="13">
        <v>1875</v>
      </c>
      <c r="O80" s="13">
        <v>1875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74">
        <v>8397563</v>
      </c>
      <c r="D81" s="74">
        <v>7052450</v>
      </c>
      <c r="E81" s="74">
        <v>0.54353112842040974</v>
      </c>
      <c r="F81" s="74">
        <v>0.45646887157959026</v>
      </c>
      <c r="G81" s="54">
        <v>822585</v>
      </c>
      <c r="H81" s="54">
        <v>444196</v>
      </c>
      <c r="I81" s="54">
        <v>125628</v>
      </c>
      <c r="J81" s="54">
        <v>43687</v>
      </c>
      <c r="K81" s="54">
        <v>42485</v>
      </c>
      <c r="L81" s="54">
        <v>39456</v>
      </c>
      <c r="M81" s="8">
        <v>105903</v>
      </c>
      <c r="N81" s="8">
        <v>101632</v>
      </c>
      <c r="O81" s="8">
        <v>111033</v>
      </c>
      <c r="P81" s="8">
        <v>265108</v>
      </c>
      <c r="Q81" s="8">
        <v>66284</v>
      </c>
      <c r="R81" s="8">
        <v>66284</v>
      </c>
      <c r="S81" s="8">
        <v>66284</v>
      </c>
      <c r="T81" s="8">
        <v>66256</v>
      </c>
      <c r="U81" s="8">
        <v>171588</v>
      </c>
      <c r="V81" s="8">
        <v>57469</v>
      </c>
      <c r="W81" s="8">
        <v>37744</v>
      </c>
      <c r="X81" s="8">
        <v>33473</v>
      </c>
      <c r="Y81" s="8">
        <v>42902</v>
      </c>
    </row>
    <row r="82" spans="1:25" x14ac:dyDescent="0.2">
      <c r="H82" s="57"/>
      <c r="U82" s="10"/>
    </row>
    <row r="83" spans="1:25" x14ac:dyDescent="0.2">
      <c r="C83" s="75"/>
      <c r="D83" s="75"/>
      <c r="E83" s="75"/>
      <c r="F83" s="75"/>
      <c r="H83" s="57"/>
    </row>
    <row r="87" spans="1:25" ht="10.5" customHeight="1" x14ac:dyDescent="0.2"/>
  </sheetData>
  <autoFilter ref="A6:Y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U5:U6"/>
    <mergeCell ref="V5:Y5"/>
    <mergeCell ref="P4:T4"/>
    <mergeCell ref="U4:Y4"/>
    <mergeCell ref="C5:D5"/>
    <mergeCell ref="E5:F5"/>
    <mergeCell ref="I5:I6"/>
    <mergeCell ref="M5:M6"/>
    <mergeCell ref="N5:N6"/>
    <mergeCell ref="O5:O6"/>
    <mergeCell ref="P5:P6"/>
    <mergeCell ref="Q5:T5"/>
    <mergeCell ref="I4:O4"/>
    <mergeCell ref="J5:L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workbookViewId="0">
      <pane xSplit="6" ySplit="6" topLeftCell="G22" activePane="bottomRight" state="frozen"/>
      <selection pane="topRight" activeCell="G1" sqref="G1"/>
      <selection pane="bottomLeft" activeCell="A7" sqref="A7"/>
      <selection pane="bottomRight" activeCell="H8" sqref="H8"/>
    </sheetView>
  </sheetViews>
  <sheetFormatPr defaultRowHeight="15" x14ac:dyDescent="0.2"/>
  <cols>
    <col min="1" max="1" width="9.140625" style="38"/>
    <col min="2" max="2" width="44.28515625" style="42" customWidth="1"/>
    <col min="3" max="6" width="13" style="42" hidden="1" customWidth="1"/>
    <col min="7" max="7" width="18.42578125" style="45" customWidth="1"/>
    <col min="8" max="8" width="20.42578125" style="46" customWidth="1"/>
    <col min="9" max="9" width="18.7109375" style="46" customWidth="1"/>
    <col min="10" max="10" width="19.85546875" style="46" customWidth="1"/>
    <col min="11" max="11" width="21" style="46" customWidth="1"/>
    <col min="12" max="12" width="18.42578125" style="45" customWidth="1"/>
    <col min="13" max="13" width="20.42578125" style="46" customWidth="1"/>
    <col min="14" max="14" width="18.7109375" style="46" customWidth="1"/>
    <col min="15" max="15" width="19.85546875" style="46" customWidth="1"/>
    <col min="16" max="16" width="21" style="46" customWidth="1"/>
    <col min="17" max="17" width="18.42578125" style="45" customWidth="1"/>
    <col min="18" max="18" width="20.42578125" style="46" customWidth="1"/>
    <col min="19" max="19" width="18.7109375" style="46" customWidth="1"/>
    <col min="20" max="20" width="19.85546875" style="46" customWidth="1"/>
    <col min="21" max="21" width="21" style="46" customWidth="1"/>
    <col min="22" max="16384" width="9.140625" style="38"/>
  </cols>
  <sheetData>
    <row r="1" spans="1:21" x14ac:dyDescent="0.2">
      <c r="K1" s="47"/>
      <c r="P1" s="47"/>
      <c r="U1" s="47" t="s">
        <v>73</v>
      </c>
    </row>
    <row r="3" spans="1:21" ht="15.75" x14ac:dyDescent="0.25">
      <c r="A3" s="38" t="s">
        <v>163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ht="32.25" customHeight="1" x14ac:dyDescent="0.2">
      <c r="A4" s="146"/>
      <c r="B4" s="100" t="s">
        <v>1</v>
      </c>
      <c r="C4" s="121" t="s">
        <v>113</v>
      </c>
      <c r="D4" s="122"/>
      <c r="E4" s="122"/>
      <c r="F4" s="123"/>
      <c r="G4" s="124" t="s">
        <v>128</v>
      </c>
      <c r="H4" s="147" t="s">
        <v>106</v>
      </c>
      <c r="I4" s="148"/>
      <c r="J4" s="148"/>
      <c r="K4" s="148"/>
      <c r="L4" s="152" t="s">
        <v>126</v>
      </c>
      <c r="M4" s="152"/>
      <c r="N4" s="152"/>
      <c r="O4" s="152"/>
      <c r="P4" s="152"/>
      <c r="Q4" s="153" t="s">
        <v>127</v>
      </c>
      <c r="R4" s="154"/>
      <c r="S4" s="154"/>
      <c r="T4" s="154"/>
      <c r="U4" s="155"/>
    </row>
    <row r="5" spans="1:21" s="48" customFormat="1" ht="54.75" customHeight="1" x14ac:dyDescent="0.2">
      <c r="A5" s="146"/>
      <c r="B5" s="100"/>
      <c r="C5" s="106" t="s">
        <v>109</v>
      </c>
      <c r="D5" s="106"/>
      <c r="E5" s="126" t="s">
        <v>130</v>
      </c>
      <c r="F5" s="127"/>
      <c r="G5" s="124"/>
      <c r="H5" s="158" t="s">
        <v>66</v>
      </c>
      <c r="I5" s="158" t="s">
        <v>67</v>
      </c>
      <c r="J5" s="158" t="s">
        <v>68</v>
      </c>
      <c r="K5" s="158" t="s">
        <v>69</v>
      </c>
      <c r="L5" s="156" t="s">
        <v>74</v>
      </c>
      <c r="M5" s="147" t="s">
        <v>65</v>
      </c>
      <c r="N5" s="148"/>
      <c r="O5" s="148"/>
      <c r="P5" s="149"/>
      <c r="Q5" s="150" t="s">
        <v>74</v>
      </c>
      <c r="R5" s="147" t="s">
        <v>65</v>
      </c>
      <c r="S5" s="148"/>
      <c r="T5" s="148"/>
      <c r="U5" s="149"/>
    </row>
    <row r="6" spans="1:21" s="51" customFormat="1" x14ac:dyDescent="0.2">
      <c r="A6" s="146"/>
      <c r="B6" s="100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59"/>
      <c r="I6" s="159"/>
      <c r="J6" s="159"/>
      <c r="K6" s="159"/>
      <c r="L6" s="157"/>
      <c r="M6" s="50" t="s">
        <v>66</v>
      </c>
      <c r="N6" s="50" t="s">
        <v>67</v>
      </c>
      <c r="O6" s="50" t="s">
        <v>68</v>
      </c>
      <c r="P6" s="50" t="s">
        <v>69</v>
      </c>
      <c r="Q6" s="151"/>
      <c r="R6" s="50" t="s">
        <v>66</v>
      </c>
      <c r="S6" s="50" t="s">
        <v>67</v>
      </c>
      <c r="T6" s="50" t="s">
        <v>68</v>
      </c>
      <c r="U6" s="50" t="s">
        <v>69</v>
      </c>
    </row>
    <row r="7" spans="1:21" x14ac:dyDescent="0.2">
      <c r="A7" s="3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43">
        <v>1300</v>
      </c>
      <c r="H7" s="13">
        <v>325</v>
      </c>
      <c r="I7" s="13">
        <v>325</v>
      </c>
      <c r="J7" s="13">
        <v>325</v>
      </c>
      <c r="K7" s="13">
        <v>325</v>
      </c>
      <c r="L7" s="43">
        <v>34</v>
      </c>
      <c r="M7" s="43">
        <v>9</v>
      </c>
      <c r="N7" s="43">
        <v>9</v>
      </c>
      <c r="O7" s="43">
        <v>9</v>
      </c>
      <c r="P7" s="43">
        <v>7</v>
      </c>
      <c r="Q7" s="43">
        <v>1266</v>
      </c>
      <c r="R7" s="43">
        <v>316</v>
      </c>
      <c r="S7" s="43">
        <v>316</v>
      </c>
      <c r="T7" s="43">
        <v>316</v>
      </c>
      <c r="U7" s="43">
        <v>318</v>
      </c>
    </row>
    <row r="8" spans="1:21" x14ac:dyDescent="0.2">
      <c r="A8" s="3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43">
        <v>1126</v>
      </c>
      <c r="H8" s="13">
        <v>282</v>
      </c>
      <c r="I8" s="13">
        <v>282</v>
      </c>
      <c r="J8" s="13">
        <v>282</v>
      </c>
      <c r="K8" s="13">
        <v>280</v>
      </c>
      <c r="L8" s="43">
        <v>82</v>
      </c>
      <c r="M8" s="43">
        <v>21</v>
      </c>
      <c r="N8" s="43">
        <v>21</v>
      </c>
      <c r="O8" s="43">
        <v>21</v>
      </c>
      <c r="P8" s="43">
        <v>19</v>
      </c>
      <c r="Q8" s="43">
        <v>1044</v>
      </c>
      <c r="R8" s="43">
        <v>261</v>
      </c>
      <c r="S8" s="43">
        <v>261</v>
      </c>
      <c r="T8" s="43">
        <v>261</v>
      </c>
      <c r="U8" s="43">
        <v>261</v>
      </c>
    </row>
    <row r="9" spans="1:21" x14ac:dyDescent="0.2">
      <c r="A9" s="3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43">
        <v>1027</v>
      </c>
      <c r="H9" s="13">
        <v>257</v>
      </c>
      <c r="I9" s="13">
        <v>257</v>
      </c>
      <c r="J9" s="13">
        <v>257</v>
      </c>
      <c r="K9" s="13">
        <v>256</v>
      </c>
      <c r="L9" s="43">
        <v>999</v>
      </c>
      <c r="M9" s="43">
        <v>250</v>
      </c>
      <c r="N9" s="43">
        <v>250</v>
      </c>
      <c r="O9" s="43">
        <v>250</v>
      </c>
      <c r="P9" s="43">
        <v>249</v>
      </c>
      <c r="Q9" s="43">
        <v>28</v>
      </c>
      <c r="R9" s="43">
        <v>7</v>
      </c>
      <c r="S9" s="43">
        <v>7</v>
      </c>
      <c r="T9" s="43">
        <v>7</v>
      </c>
      <c r="U9" s="43">
        <v>7</v>
      </c>
    </row>
    <row r="10" spans="1:21" x14ac:dyDescent="0.2">
      <c r="A10" s="3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43">
        <v>1247</v>
      </c>
      <c r="H10" s="13">
        <v>312</v>
      </c>
      <c r="I10" s="13">
        <v>312</v>
      </c>
      <c r="J10" s="13">
        <v>312</v>
      </c>
      <c r="K10" s="13">
        <v>311</v>
      </c>
      <c r="L10" s="43">
        <v>138</v>
      </c>
      <c r="M10" s="43">
        <v>35</v>
      </c>
      <c r="N10" s="43">
        <v>35</v>
      </c>
      <c r="O10" s="43">
        <v>35</v>
      </c>
      <c r="P10" s="43">
        <v>33</v>
      </c>
      <c r="Q10" s="43">
        <v>1109</v>
      </c>
      <c r="R10" s="43">
        <v>277</v>
      </c>
      <c r="S10" s="43">
        <v>277</v>
      </c>
      <c r="T10" s="43">
        <v>277</v>
      </c>
      <c r="U10" s="43">
        <v>278</v>
      </c>
    </row>
    <row r="11" spans="1:21" x14ac:dyDescent="0.2">
      <c r="A11" s="3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43">
        <v>2553</v>
      </c>
      <c r="H11" s="13">
        <v>638</v>
      </c>
      <c r="I11" s="13">
        <v>638</v>
      </c>
      <c r="J11" s="13">
        <v>638</v>
      </c>
      <c r="K11" s="13">
        <v>639</v>
      </c>
      <c r="L11" s="43">
        <v>417</v>
      </c>
      <c r="M11" s="43">
        <v>104</v>
      </c>
      <c r="N11" s="43">
        <v>104</v>
      </c>
      <c r="O11" s="43">
        <v>104</v>
      </c>
      <c r="P11" s="43">
        <v>105</v>
      </c>
      <c r="Q11" s="43">
        <v>2136</v>
      </c>
      <c r="R11" s="43">
        <v>534</v>
      </c>
      <c r="S11" s="43">
        <v>534</v>
      </c>
      <c r="T11" s="43">
        <v>534</v>
      </c>
      <c r="U11" s="43">
        <v>534</v>
      </c>
    </row>
    <row r="12" spans="1:21" x14ac:dyDescent="0.2">
      <c r="A12" s="3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43">
        <v>777</v>
      </c>
      <c r="H12" s="13">
        <v>194</v>
      </c>
      <c r="I12" s="13">
        <v>194</v>
      </c>
      <c r="J12" s="13">
        <v>194</v>
      </c>
      <c r="K12" s="13">
        <v>195</v>
      </c>
      <c r="L12" s="43">
        <v>18</v>
      </c>
      <c r="M12" s="43">
        <v>5</v>
      </c>
      <c r="N12" s="43">
        <v>5</v>
      </c>
      <c r="O12" s="43">
        <v>5</v>
      </c>
      <c r="P12" s="43">
        <v>3</v>
      </c>
      <c r="Q12" s="43">
        <v>759</v>
      </c>
      <c r="R12" s="43">
        <v>189</v>
      </c>
      <c r="S12" s="43">
        <v>189</v>
      </c>
      <c r="T12" s="43">
        <v>189</v>
      </c>
      <c r="U12" s="43">
        <v>192</v>
      </c>
    </row>
    <row r="13" spans="1:21" ht="30" x14ac:dyDescent="0.2">
      <c r="A13" s="3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43">
        <v>2221</v>
      </c>
      <c r="H13" s="13">
        <v>555</v>
      </c>
      <c r="I13" s="13">
        <v>555</v>
      </c>
      <c r="J13" s="13">
        <v>555</v>
      </c>
      <c r="K13" s="13">
        <v>556</v>
      </c>
      <c r="L13" s="43">
        <v>834</v>
      </c>
      <c r="M13" s="43">
        <v>208</v>
      </c>
      <c r="N13" s="43">
        <v>208</v>
      </c>
      <c r="O13" s="43">
        <v>208</v>
      </c>
      <c r="P13" s="43">
        <v>210</v>
      </c>
      <c r="Q13" s="43">
        <v>1387</v>
      </c>
      <c r="R13" s="43">
        <v>347</v>
      </c>
      <c r="S13" s="43">
        <v>347</v>
      </c>
      <c r="T13" s="43">
        <v>347</v>
      </c>
      <c r="U13" s="43">
        <v>346</v>
      </c>
    </row>
    <row r="14" spans="1:21" x14ac:dyDescent="0.2">
      <c r="A14" s="3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43">
        <v>2257</v>
      </c>
      <c r="H14" s="13">
        <v>564</v>
      </c>
      <c r="I14" s="13">
        <v>564</v>
      </c>
      <c r="J14" s="13">
        <v>564</v>
      </c>
      <c r="K14" s="13">
        <v>565</v>
      </c>
      <c r="L14" s="43">
        <v>114</v>
      </c>
      <c r="M14" s="43">
        <v>28</v>
      </c>
      <c r="N14" s="43">
        <v>28</v>
      </c>
      <c r="O14" s="43">
        <v>28</v>
      </c>
      <c r="P14" s="43">
        <v>30</v>
      </c>
      <c r="Q14" s="43">
        <v>2143</v>
      </c>
      <c r="R14" s="43">
        <v>536</v>
      </c>
      <c r="S14" s="43">
        <v>536</v>
      </c>
      <c r="T14" s="43">
        <v>536</v>
      </c>
      <c r="U14" s="43">
        <v>535</v>
      </c>
    </row>
    <row r="15" spans="1:21" x14ac:dyDescent="0.2">
      <c r="A15" s="3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43">
        <v>2475</v>
      </c>
      <c r="H15" s="13">
        <v>619</v>
      </c>
      <c r="I15" s="13">
        <v>619</v>
      </c>
      <c r="J15" s="13">
        <v>619</v>
      </c>
      <c r="K15" s="13">
        <v>618</v>
      </c>
      <c r="L15" s="43">
        <v>2221</v>
      </c>
      <c r="M15" s="43">
        <v>555</v>
      </c>
      <c r="N15" s="43">
        <v>555</v>
      </c>
      <c r="O15" s="43">
        <v>555</v>
      </c>
      <c r="P15" s="43">
        <v>556</v>
      </c>
      <c r="Q15" s="43">
        <v>254</v>
      </c>
      <c r="R15" s="43">
        <v>64</v>
      </c>
      <c r="S15" s="43">
        <v>64</v>
      </c>
      <c r="T15" s="43">
        <v>64</v>
      </c>
      <c r="U15" s="43">
        <v>62</v>
      </c>
    </row>
    <row r="16" spans="1:21" ht="30" customHeight="1" x14ac:dyDescent="0.2">
      <c r="A16" s="3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43">
        <v>2606</v>
      </c>
      <c r="H16" s="13">
        <v>652</v>
      </c>
      <c r="I16" s="13">
        <v>652</v>
      </c>
      <c r="J16" s="13">
        <v>652</v>
      </c>
      <c r="K16" s="13">
        <v>650</v>
      </c>
      <c r="L16" s="43">
        <v>226</v>
      </c>
      <c r="M16" s="43">
        <v>57</v>
      </c>
      <c r="N16" s="43">
        <v>57</v>
      </c>
      <c r="O16" s="43">
        <v>57</v>
      </c>
      <c r="P16" s="43">
        <v>55</v>
      </c>
      <c r="Q16" s="43">
        <v>2380</v>
      </c>
      <c r="R16" s="43">
        <v>595</v>
      </c>
      <c r="S16" s="43">
        <v>595</v>
      </c>
      <c r="T16" s="43">
        <v>595</v>
      </c>
      <c r="U16" s="43">
        <v>595</v>
      </c>
    </row>
    <row r="17" spans="1:21" x14ac:dyDescent="0.2">
      <c r="A17" s="3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43">
        <v>1566</v>
      </c>
      <c r="H17" s="13">
        <v>392</v>
      </c>
      <c r="I17" s="13">
        <v>392</v>
      </c>
      <c r="J17" s="13">
        <v>392</v>
      </c>
      <c r="K17" s="13">
        <v>390</v>
      </c>
      <c r="L17" s="43">
        <v>1496</v>
      </c>
      <c r="M17" s="43">
        <v>375</v>
      </c>
      <c r="N17" s="43">
        <v>375</v>
      </c>
      <c r="O17" s="43">
        <v>375</v>
      </c>
      <c r="P17" s="43">
        <v>371</v>
      </c>
      <c r="Q17" s="43">
        <v>70</v>
      </c>
      <c r="R17" s="43">
        <v>17</v>
      </c>
      <c r="S17" s="43">
        <v>17</v>
      </c>
      <c r="T17" s="43">
        <v>17</v>
      </c>
      <c r="U17" s="43">
        <v>19</v>
      </c>
    </row>
    <row r="18" spans="1:21" x14ac:dyDescent="0.2">
      <c r="A18" s="3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43">
        <v>1961</v>
      </c>
      <c r="H18" s="13">
        <v>490</v>
      </c>
      <c r="I18" s="13">
        <v>490</v>
      </c>
      <c r="J18" s="13">
        <v>490</v>
      </c>
      <c r="K18" s="13">
        <v>491</v>
      </c>
      <c r="L18" s="43">
        <v>667</v>
      </c>
      <c r="M18" s="43">
        <v>167</v>
      </c>
      <c r="N18" s="43">
        <v>167</v>
      </c>
      <c r="O18" s="43">
        <v>167</v>
      </c>
      <c r="P18" s="43">
        <v>166</v>
      </c>
      <c r="Q18" s="43">
        <v>1294</v>
      </c>
      <c r="R18" s="43">
        <v>323</v>
      </c>
      <c r="S18" s="43">
        <v>323</v>
      </c>
      <c r="T18" s="43">
        <v>323</v>
      </c>
      <c r="U18" s="43">
        <v>325</v>
      </c>
    </row>
    <row r="19" spans="1:21" x14ac:dyDescent="0.2">
      <c r="A19" s="3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43">
        <v>2259</v>
      </c>
      <c r="H19" s="13">
        <v>565</v>
      </c>
      <c r="I19" s="13">
        <v>565</v>
      </c>
      <c r="J19" s="13">
        <v>565</v>
      </c>
      <c r="K19" s="13">
        <v>564</v>
      </c>
      <c r="L19" s="43">
        <v>114</v>
      </c>
      <c r="M19" s="43">
        <v>28</v>
      </c>
      <c r="N19" s="43">
        <v>28</v>
      </c>
      <c r="O19" s="43">
        <v>28</v>
      </c>
      <c r="P19" s="43">
        <v>30</v>
      </c>
      <c r="Q19" s="43">
        <v>2145</v>
      </c>
      <c r="R19" s="43">
        <v>537</v>
      </c>
      <c r="S19" s="43">
        <v>537</v>
      </c>
      <c r="T19" s="43">
        <v>537</v>
      </c>
      <c r="U19" s="43">
        <v>534</v>
      </c>
    </row>
    <row r="20" spans="1:21" x14ac:dyDescent="0.2">
      <c r="A20" s="3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43">
        <v>1332</v>
      </c>
      <c r="H20" s="13">
        <v>333</v>
      </c>
      <c r="I20" s="13">
        <v>333</v>
      </c>
      <c r="J20" s="13">
        <v>333</v>
      </c>
      <c r="K20" s="13">
        <v>333</v>
      </c>
      <c r="L20" s="43">
        <v>18</v>
      </c>
      <c r="M20" s="43">
        <v>4</v>
      </c>
      <c r="N20" s="43">
        <v>4</v>
      </c>
      <c r="O20" s="43">
        <v>4</v>
      </c>
      <c r="P20" s="43">
        <v>6</v>
      </c>
      <c r="Q20" s="43">
        <v>1314</v>
      </c>
      <c r="R20" s="43">
        <v>329</v>
      </c>
      <c r="S20" s="43">
        <v>329</v>
      </c>
      <c r="T20" s="43">
        <v>329</v>
      </c>
      <c r="U20" s="43">
        <v>327</v>
      </c>
    </row>
    <row r="21" spans="1:21" x14ac:dyDescent="0.2">
      <c r="A21" s="3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43">
        <v>1767</v>
      </c>
      <c r="H21" s="13">
        <v>442</v>
      </c>
      <c r="I21" s="13">
        <v>442</v>
      </c>
      <c r="J21" s="13">
        <v>442</v>
      </c>
      <c r="K21" s="13">
        <v>441</v>
      </c>
      <c r="L21" s="43">
        <v>1627</v>
      </c>
      <c r="M21" s="43">
        <v>407</v>
      </c>
      <c r="N21" s="43">
        <v>407</v>
      </c>
      <c r="O21" s="43">
        <v>407</v>
      </c>
      <c r="P21" s="43">
        <v>406</v>
      </c>
      <c r="Q21" s="43">
        <v>140</v>
      </c>
      <c r="R21" s="43">
        <v>35</v>
      </c>
      <c r="S21" s="43">
        <v>35</v>
      </c>
      <c r="T21" s="43">
        <v>35</v>
      </c>
      <c r="U21" s="43">
        <v>35</v>
      </c>
    </row>
    <row r="22" spans="1:21" x14ac:dyDescent="0.2">
      <c r="A22" s="3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43">
        <v>742</v>
      </c>
      <c r="H22" s="13">
        <v>186</v>
      </c>
      <c r="I22" s="13">
        <v>186</v>
      </c>
      <c r="J22" s="13">
        <v>186</v>
      </c>
      <c r="K22" s="13">
        <v>184</v>
      </c>
      <c r="L22" s="43">
        <v>59</v>
      </c>
      <c r="M22" s="43">
        <v>15</v>
      </c>
      <c r="N22" s="43">
        <v>15</v>
      </c>
      <c r="O22" s="43">
        <v>15</v>
      </c>
      <c r="P22" s="43">
        <v>14</v>
      </c>
      <c r="Q22" s="43">
        <v>683</v>
      </c>
      <c r="R22" s="43">
        <v>171</v>
      </c>
      <c r="S22" s="43">
        <v>171</v>
      </c>
      <c r="T22" s="43">
        <v>171</v>
      </c>
      <c r="U22" s="43">
        <v>170</v>
      </c>
    </row>
    <row r="23" spans="1:21" x14ac:dyDescent="0.2">
      <c r="A23" s="3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43">
        <v>1540</v>
      </c>
      <c r="H23" s="13">
        <v>385</v>
      </c>
      <c r="I23" s="13">
        <v>385</v>
      </c>
      <c r="J23" s="13">
        <v>385</v>
      </c>
      <c r="K23" s="13">
        <v>385</v>
      </c>
      <c r="L23" s="43">
        <v>15</v>
      </c>
      <c r="M23" s="43">
        <v>4</v>
      </c>
      <c r="N23" s="43">
        <v>4</v>
      </c>
      <c r="O23" s="43">
        <v>4</v>
      </c>
      <c r="P23" s="43">
        <v>3</v>
      </c>
      <c r="Q23" s="43">
        <v>1525</v>
      </c>
      <c r="R23" s="43">
        <v>381</v>
      </c>
      <c r="S23" s="43">
        <v>381</v>
      </c>
      <c r="T23" s="43">
        <v>381</v>
      </c>
      <c r="U23" s="43">
        <v>382</v>
      </c>
    </row>
    <row r="24" spans="1:21" x14ac:dyDescent="0.2">
      <c r="A24" s="3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43">
        <v>1827</v>
      </c>
      <c r="H24" s="13">
        <v>457</v>
      </c>
      <c r="I24" s="13">
        <v>457</v>
      </c>
      <c r="J24" s="13">
        <v>457</v>
      </c>
      <c r="K24" s="13">
        <v>456</v>
      </c>
      <c r="L24" s="43">
        <v>151</v>
      </c>
      <c r="M24" s="43">
        <v>38</v>
      </c>
      <c r="N24" s="43">
        <v>38</v>
      </c>
      <c r="O24" s="43">
        <v>38</v>
      </c>
      <c r="P24" s="43">
        <v>37</v>
      </c>
      <c r="Q24" s="43">
        <v>1676</v>
      </c>
      <c r="R24" s="43">
        <v>419</v>
      </c>
      <c r="S24" s="43">
        <v>419</v>
      </c>
      <c r="T24" s="43">
        <v>419</v>
      </c>
      <c r="U24" s="43">
        <v>419</v>
      </c>
    </row>
    <row r="25" spans="1:21" x14ac:dyDescent="0.2">
      <c r="A25" s="3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43">
        <v>892</v>
      </c>
      <c r="H25" s="13">
        <v>223</v>
      </c>
      <c r="I25" s="13">
        <v>223</v>
      </c>
      <c r="J25" s="13">
        <v>223</v>
      </c>
      <c r="K25" s="13">
        <v>223</v>
      </c>
      <c r="L25" s="43">
        <v>84</v>
      </c>
      <c r="M25" s="43">
        <v>21</v>
      </c>
      <c r="N25" s="43">
        <v>21</v>
      </c>
      <c r="O25" s="43">
        <v>21</v>
      </c>
      <c r="P25" s="43">
        <v>21</v>
      </c>
      <c r="Q25" s="43">
        <v>808</v>
      </c>
      <c r="R25" s="43">
        <v>202</v>
      </c>
      <c r="S25" s="43">
        <v>202</v>
      </c>
      <c r="T25" s="43">
        <v>202</v>
      </c>
      <c r="U25" s="43">
        <v>202</v>
      </c>
    </row>
    <row r="26" spans="1:21" x14ac:dyDescent="0.2">
      <c r="A26" s="3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43">
        <v>6428</v>
      </c>
      <c r="H26" s="13">
        <v>1607</v>
      </c>
      <c r="I26" s="13">
        <v>1607</v>
      </c>
      <c r="J26" s="13">
        <v>1607</v>
      </c>
      <c r="K26" s="13">
        <v>1607</v>
      </c>
      <c r="L26" s="43">
        <v>2602</v>
      </c>
      <c r="M26" s="43">
        <v>651</v>
      </c>
      <c r="N26" s="43">
        <v>651</v>
      </c>
      <c r="O26" s="43">
        <v>651</v>
      </c>
      <c r="P26" s="43">
        <v>649</v>
      </c>
      <c r="Q26" s="43">
        <v>3826</v>
      </c>
      <c r="R26" s="43">
        <v>956</v>
      </c>
      <c r="S26" s="43">
        <v>956</v>
      </c>
      <c r="T26" s="43">
        <v>956</v>
      </c>
      <c r="U26" s="43">
        <v>958</v>
      </c>
    </row>
    <row r="27" spans="1:21" x14ac:dyDescent="0.2">
      <c r="A27" s="3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43">
        <v>1287</v>
      </c>
      <c r="H27" s="13">
        <v>322</v>
      </c>
      <c r="I27" s="13">
        <v>322</v>
      </c>
      <c r="J27" s="13">
        <v>322</v>
      </c>
      <c r="K27" s="13">
        <v>321</v>
      </c>
      <c r="L27" s="43">
        <v>111</v>
      </c>
      <c r="M27" s="43">
        <v>28</v>
      </c>
      <c r="N27" s="43">
        <v>28</v>
      </c>
      <c r="O27" s="43">
        <v>28</v>
      </c>
      <c r="P27" s="43">
        <v>27</v>
      </c>
      <c r="Q27" s="43">
        <v>1176</v>
      </c>
      <c r="R27" s="43">
        <v>294</v>
      </c>
      <c r="S27" s="43">
        <v>294</v>
      </c>
      <c r="T27" s="43">
        <v>294</v>
      </c>
      <c r="U27" s="43">
        <v>294</v>
      </c>
    </row>
    <row r="28" spans="1:21" x14ac:dyDescent="0.2">
      <c r="A28" s="3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43">
        <v>2389</v>
      </c>
      <c r="H28" s="13">
        <v>597</v>
      </c>
      <c r="I28" s="13">
        <v>597</v>
      </c>
      <c r="J28" s="13">
        <v>597</v>
      </c>
      <c r="K28" s="13">
        <v>598</v>
      </c>
      <c r="L28" s="43">
        <v>427</v>
      </c>
      <c r="M28" s="43">
        <v>107</v>
      </c>
      <c r="N28" s="43">
        <v>107</v>
      </c>
      <c r="O28" s="43">
        <v>107</v>
      </c>
      <c r="P28" s="43">
        <v>106</v>
      </c>
      <c r="Q28" s="43">
        <v>1962</v>
      </c>
      <c r="R28" s="43">
        <v>490</v>
      </c>
      <c r="S28" s="43">
        <v>490</v>
      </c>
      <c r="T28" s="43">
        <v>490</v>
      </c>
      <c r="U28" s="43">
        <v>492</v>
      </c>
    </row>
    <row r="29" spans="1:21" x14ac:dyDescent="0.2">
      <c r="A29" s="3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43">
        <v>2308</v>
      </c>
      <c r="H29" s="13">
        <v>577</v>
      </c>
      <c r="I29" s="13">
        <v>577</v>
      </c>
      <c r="J29" s="13">
        <v>577</v>
      </c>
      <c r="K29" s="13">
        <v>577</v>
      </c>
      <c r="L29" s="43">
        <v>161</v>
      </c>
      <c r="M29" s="43">
        <v>40</v>
      </c>
      <c r="N29" s="43">
        <v>40</v>
      </c>
      <c r="O29" s="43">
        <v>40</v>
      </c>
      <c r="P29" s="43">
        <v>41</v>
      </c>
      <c r="Q29" s="43">
        <v>2147</v>
      </c>
      <c r="R29" s="43">
        <v>537</v>
      </c>
      <c r="S29" s="43">
        <v>537</v>
      </c>
      <c r="T29" s="43">
        <v>537</v>
      </c>
      <c r="U29" s="43">
        <v>536</v>
      </c>
    </row>
    <row r="30" spans="1:21" x14ac:dyDescent="0.2">
      <c r="A30" s="3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43">
        <v>1539</v>
      </c>
      <c r="H30" s="13">
        <v>385</v>
      </c>
      <c r="I30" s="13">
        <v>385</v>
      </c>
      <c r="J30" s="13">
        <v>385</v>
      </c>
      <c r="K30" s="13">
        <v>384</v>
      </c>
      <c r="L30" s="43">
        <v>198</v>
      </c>
      <c r="M30" s="43">
        <v>50</v>
      </c>
      <c r="N30" s="43">
        <v>50</v>
      </c>
      <c r="O30" s="43">
        <v>50</v>
      </c>
      <c r="P30" s="43">
        <v>48</v>
      </c>
      <c r="Q30" s="43">
        <v>1341</v>
      </c>
      <c r="R30" s="43">
        <v>335</v>
      </c>
      <c r="S30" s="43">
        <v>335</v>
      </c>
      <c r="T30" s="43">
        <v>335</v>
      </c>
      <c r="U30" s="43">
        <v>336</v>
      </c>
    </row>
    <row r="31" spans="1:21" ht="30" x14ac:dyDescent="0.2">
      <c r="A31" s="3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43">
        <v>15098</v>
      </c>
      <c r="H31" s="13">
        <v>3775</v>
      </c>
      <c r="I31" s="13">
        <v>3775</v>
      </c>
      <c r="J31" s="13">
        <v>3775</v>
      </c>
      <c r="K31" s="13">
        <v>3773</v>
      </c>
      <c r="L31" s="43">
        <v>8104</v>
      </c>
      <c r="M31" s="43">
        <v>2026</v>
      </c>
      <c r="N31" s="43">
        <v>2026</v>
      </c>
      <c r="O31" s="43">
        <v>2026</v>
      </c>
      <c r="P31" s="43">
        <v>2026</v>
      </c>
      <c r="Q31" s="43">
        <v>6994</v>
      </c>
      <c r="R31" s="43">
        <v>1749</v>
      </c>
      <c r="S31" s="43">
        <v>1749</v>
      </c>
      <c r="T31" s="43">
        <v>1749</v>
      </c>
      <c r="U31" s="43">
        <v>1747</v>
      </c>
    </row>
    <row r="32" spans="1:21" ht="45" x14ac:dyDescent="0.2">
      <c r="A32" s="3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43">
        <v>7797</v>
      </c>
      <c r="H32" s="13">
        <v>1949</v>
      </c>
      <c r="I32" s="13">
        <v>1949</v>
      </c>
      <c r="J32" s="13">
        <v>1949</v>
      </c>
      <c r="K32" s="13">
        <v>1950</v>
      </c>
      <c r="L32" s="43">
        <v>4251</v>
      </c>
      <c r="M32" s="43">
        <v>1063</v>
      </c>
      <c r="N32" s="43">
        <v>1063</v>
      </c>
      <c r="O32" s="43">
        <v>1063</v>
      </c>
      <c r="P32" s="43">
        <v>1062</v>
      </c>
      <c r="Q32" s="43">
        <v>3546</v>
      </c>
      <c r="R32" s="43">
        <v>886</v>
      </c>
      <c r="S32" s="43">
        <v>886</v>
      </c>
      <c r="T32" s="43">
        <v>886</v>
      </c>
      <c r="U32" s="43">
        <v>888</v>
      </c>
    </row>
    <row r="33" spans="1:21" ht="30" x14ac:dyDescent="0.2">
      <c r="A33" s="3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43">
        <v>3406</v>
      </c>
      <c r="H33" s="13">
        <v>852</v>
      </c>
      <c r="I33" s="13">
        <v>852</v>
      </c>
      <c r="J33" s="13">
        <v>852</v>
      </c>
      <c r="K33" s="13">
        <v>850</v>
      </c>
      <c r="L33" s="43">
        <v>1828</v>
      </c>
      <c r="M33" s="43">
        <v>457</v>
      </c>
      <c r="N33" s="43">
        <v>457</v>
      </c>
      <c r="O33" s="43">
        <v>457</v>
      </c>
      <c r="P33" s="43">
        <v>457</v>
      </c>
      <c r="Q33" s="43">
        <v>1578</v>
      </c>
      <c r="R33" s="43">
        <v>395</v>
      </c>
      <c r="S33" s="43">
        <v>395</v>
      </c>
      <c r="T33" s="43">
        <v>395</v>
      </c>
      <c r="U33" s="43">
        <v>393</v>
      </c>
    </row>
    <row r="34" spans="1:21" ht="30" x14ac:dyDescent="0.2">
      <c r="A34" s="3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43">
        <v>6649</v>
      </c>
      <c r="H34" s="13">
        <v>1662</v>
      </c>
      <c r="I34" s="13">
        <v>1662</v>
      </c>
      <c r="J34" s="13">
        <v>1662</v>
      </c>
      <c r="K34" s="13">
        <v>1663</v>
      </c>
      <c r="L34" s="43">
        <v>3569</v>
      </c>
      <c r="M34" s="43">
        <v>892</v>
      </c>
      <c r="N34" s="43">
        <v>892</v>
      </c>
      <c r="O34" s="43">
        <v>892</v>
      </c>
      <c r="P34" s="43">
        <v>893</v>
      </c>
      <c r="Q34" s="43">
        <v>3080</v>
      </c>
      <c r="R34" s="43">
        <v>770</v>
      </c>
      <c r="S34" s="43">
        <v>770</v>
      </c>
      <c r="T34" s="43">
        <v>770</v>
      </c>
      <c r="U34" s="43">
        <v>770</v>
      </c>
    </row>
    <row r="35" spans="1:21" ht="30" x14ac:dyDescent="0.2">
      <c r="A35" s="3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43">
        <v>4893</v>
      </c>
      <c r="H35" s="13">
        <v>1223</v>
      </c>
      <c r="I35" s="13">
        <v>1223</v>
      </c>
      <c r="J35" s="13">
        <v>1223</v>
      </c>
      <c r="K35" s="13">
        <v>1224</v>
      </c>
      <c r="L35" s="43">
        <v>2626</v>
      </c>
      <c r="M35" s="43">
        <v>656</v>
      </c>
      <c r="N35" s="43">
        <v>656</v>
      </c>
      <c r="O35" s="43">
        <v>656</v>
      </c>
      <c r="P35" s="43">
        <v>658</v>
      </c>
      <c r="Q35" s="43">
        <v>2267</v>
      </c>
      <c r="R35" s="43">
        <v>567</v>
      </c>
      <c r="S35" s="43">
        <v>567</v>
      </c>
      <c r="T35" s="43">
        <v>567</v>
      </c>
      <c r="U35" s="43">
        <v>566</v>
      </c>
    </row>
    <row r="36" spans="1:21" ht="45" x14ac:dyDescent="0.2">
      <c r="A36" s="3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43">
        <v>3200</v>
      </c>
      <c r="H36" s="13">
        <v>800</v>
      </c>
      <c r="I36" s="13">
        <v>800</v>
      </c>
      <c r="J36" s="13">
        <v>800</v>
      </c>
      <c r="K36" s="13">
        <v>800</v>
      </c>
      <c r="L36" s="43">
        <v>1718</v>
      </c>
      <c r="M36" s="43">
        <v>429</v>
      </c>
      <c r="N36" s="43">
        <v>429</v>
      </c>
      <c r="O36" s="43">
        <v>429</v>
      </c>
      <c r="P36" s="43">
        <v>431</v>
      </c>
      <c r="Q36" s="43">
        <v>1482</v>
      </c>
      <c r="R36" s="43">
        <v>371</v>
      </c>
      <c r="S36" s="43">
        <v>371</v>
      </c>
      <c r="T36" s="43">
        <v>371</v>
      </c>
      <c r="U36" s="43">
        <v>369</v>
      </c>
    </row>
    <row r="37" spans="1:21" ht="30" x14ac:dyDescent="0.2">
      <c r="A37" s="3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43">
        <v>716</v>
      </c>
      <c r="H37" s="13">
        <v>179</v>
      </c>
      <c r="I37" s="13">
        <v>179</v>
      </c>
      <c r="J37" s="13">
        <v>179</v>
      </c>
      <c r="K37" s="13">
        <v>179</v>
      </c>
      <c r="L37" s="43">
        <v>384</v>
      </c>
      <c r="M37" s="43">
        <v>96</v>
      </c>
      <c r="N37" s="43">
        <v>96</v>
      </c>
      <c r="O37" s="43">
        <v>96</v>
      </c>
      <c r="P37" s="43">
        <v>96</v>
      </c>
      <c r="Q37" s="43">
        <v>332</v>
      </c>
      <c r="R37" s="43">
        <v>83</v>
      </c>
      <c r="S37" s="43">
        <v>83</v>
      </c>
      <c r="T37" s="43">
        <v>83</v>
      </c>
      <c r="U37" s="43">
        <v>83</v>
      </c>
    </row>
    <row r="38" spans="1:21" ht="30" x14ac:dyDescent="0.2">
      <c r="A38" s="37">
        <v>32</v>
      </c>
      <c r="B38" s="3" t="s">
        <v>140</v>
      </c>
      <c r="C38" s="64"/>
      <c r="D38" s="64"/>
      <c r="E38" s="37"/>
      <c r="F38" s="37"/>
      <c r="G38" s="43">
        <v>0</v>
      </c>
      <c r="H38" s="13">
        <v>0</v>
      </c>
      <c r="I38" s="13">
        <v>0</v>
      </c>
      <c r="J38" s="13">
        <v>0</v>
      </c>
      <c r="K38" s="1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</row>
    <row r="39" spans="1:21" ht="30" x14ac:dyDescent="0.2">
      <c r="A39" s="3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43">
        <v>7791</v>
      </c>
      <c r="H39" s="13">
        <v>1948</v>
      </c>
      <c r="I39" s="13">
        <v>1948</v>
      </c>
      <c r="J39" s="13">
        <v>1948</v>
      </c>
      <c r="K39" s="13">
        <v>1947</v>
      </c>
      <c r="L39" s="43">
        <v>4182</v>
      </c>
      <c r="M39" s="43">
        <v>1046</v>
      </c>
      <c r="N39" s="43">
        <v>1046</v>
      </c>
      <c r="O39" s="43">
        <v>1046</v>
      </c>
      <c r="P39" s="43">
        <v>1044</v>
      </c>
      <c r="Q39" s="43">
        <v>3609</v>
      </c>
      <c r="R39" s="43">
        <v>902</v>
      </c>
      <c r="S39" s="43">
        <v>902</v>
      </c>
      <c r="T39" s="43">
        <v>902</v>
      </c>
      <c r="U39" s="43">
        <v>903</v>
      </c>
    </row>
    <row r="40" spans="1:21" ht="30" x14ac:dyDescent="0.2">
      <c r="A40" s="3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43">
        <v>192</v>
      </c>
      <c r="H40" s="13">
        <v>48</v>
      </c>
      <c r="I40" s="13">
        <v>48</v>
      </c>
      <c r="J40" s="13">
        <v>48</v>
      </c>
      <c r="K40" s="13">
        <v>48</v>
      </c>
      <c r="L40" s="43">
        <v>103</v>
      </c>
      <c r="M40" s="43">
        <v>26</v>
      </c>
      <c r="N40" s="43">
        <v>26</v>
      </c>
      <c r="O40" s="43">
        <v>26</v>
      </c>
      <c r="P40" s="43">
        <v>25</v>
      </c>
      <c r="Q40" s="43">
        <v>89</v>
      </c>
      <c r="R40" s="43">
        <v>22</v>
      </c>
      <c r="S40" s="43">
        <v>22</v>
      </c>
      <c r="T40" s="43">
        <v>22</v>
      </c>
      <c r="U40" s="43">
        <v>23</v>
      </c>
    </row>
    <row r="41" spans="1:21" ht="30" x14ac:dyDescent="0.2">
      <c r="A41" s="3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43">
        <v>9318</v>
      </c>
      <c r="H41" s="13">
        <v>2330</v>
      </c>
      <c r="I41" s="13">
        <v>2330</v>
      </c>
      <c r="J41" s="13">
        <v>2330</v>
      </c>
      <c r="K41" s="13">
        <v>2328</v>
      </c>
      <c r="L41" s="43">
        <v>7792</v>
      </c>
      <c r="M41" s="43">
        <v>1948</v>
      </c>
      <c r="N41" s="43">
        <v>1948</v>
      </c>
      <c r="O41" s="43">
        <v>1948</v>
      </c>
      <c r="P41" s="43">
        <v>1948</v>
      </c>
      <c r="Q41" s="43">
        <v>1526</v>
      </c>
      <c r="R41" s="43">
        <v>382</v>
      </c>
      <c r="S41" s="43">
        <v>382</v>
      </c>
      <c r="T41" s="43">
        <v>382</v>
      </c>
      <c r="U41" s="43">
        <v>380</v>
      </c>
    </row>
    <row r="42" spans="1:21" x14ac:dyDescent="0.2">
      <c r="A42" s="3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43">
        <v>12350</v>
      </c>
      <c r="H42" s="13">
        <v>3088</v>
      </c>
      <c r="I42" s="13">
        <v>3088</v>
      </c>
      <c r="J42" s="13">
        <v>3088</v>
      </c>
      <c r="K42" s="13">
        <v>3086</v>
      </c>
      <c r="L42" s="43">
        <v>9153</v>
      </c>
      <c r="M42" s="43">
        <v>2289</v>
      </c>
      <c r="N42" s="43">
        <v>2289</v>
      </c>
      <c r="O42" s="43">
        <v>2289</v>
      </c>
      <c r="P42" s="43">
        <v>2286</v>
      </c>
      <c r="Q42" s="43">
        <v>3197</v>
      </c>
      <c r="R42" s="43">
        <v>799</v>
      </c>
      <c r="S42" s="43">
        <v>799</v>
      </c>
      <c r="T42" s="43">
        <v>799</v>
      </c>
      <c r="U42" s="43">
        <v>800</v>
      </c>
    </row>
    <row r="43" spans="1:21" x14ac:dyDescent="0.2">
      <c r="A43" s="37">
        <v>37</v>
      </c>
      <c r="B43" s="3" t="s">
        <v>30</v>
      </c>
      <c r="C43" s="64"/>
      <c r="D43" s="64"/>
      <c r="E43" s="37"/>
      <c r="F43" s="37"/>
      <c r="G43" s="43">
        <v>0</v>
      </c>
      <c r="H43" s="13">
        <v>0</v>
      </c>
      <c r="I43" s="13">
        <v>0</v>
      </c>
      <c r="J43" s="13">
        <v>0</v>
      </c>
      <c r="K43" s="1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</row>
    <row r="44" spans="1:21" x14ac:dyDescent="0.2">
      <c r="A44" s="37">
        <v>38</v>
      </c>
      <c r="B44" s="3" t="s">
        <v>31</v>
      </c>
      <c r="C44" s="64"/>
      <c r="D44" s="64"/>
      <c r="E44" s="37"/>
      <c r="F44" s="37"/>
      <c r="G44" s="43">
        <v>0</v>
      </c>
      <c r="H44" s="13">
        <v>0</v>
      </c>
      <c r="I44" s="13">
        <v>0</v>
      </c>
      <c r="J44" s="13">
        <v>0</v>
      </c>
      <c r="K44" s="13">
        <v>0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</row>
    <row r="45" spans="1:21" x14ac:dyDescent="0.2">
      <c r="A45" s="37">
        <v>39</v>
      </c>
      <c r="B45" s="3" t="s">
        <v>32</v>
      </c>
      <c r="C45" s="64"/>
      <c r="D45" s="64"/>
      <c r="E45" s="37"/>
      <c r="F45" s="37"/>
      <c r="G45" s="43">
        <v>0</v>
      </c>
      <c r="H45" s="13">
        <v>0</v>
      </c>
      <c r="I45" s="13">
        <v>0</v>
      </c>
      <c r="J45" s="13">
        <v>0</v>
      </c>
      <c r="K45" s="1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</row>
    <row r="46" spans="1:21" ht="30" x14ac:dyDescent="0.2">
      <c r="A46" s="37">
        <v>40</v>
      </c>
      <c r="B46" s="3" t="s">
        <v>33</v>
      </c>
      <c r="C46" s="64"/>
      <c r="D46" s="64"/>
      <c r="E46" s="37"/>
      <c r="F46" s="37"/>
      <c r="G46" s="43">
        <v>0</v>
      </c>
      <c r="H46" s="13">
        <v>0</v>
      </c>
      <c r="I46" s="13">
        <v>0</v>
      </c>
      <c r="J46" s="13">
        <v>0</v>
      </c>
      <c r="K46" s="1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</row>
    <row r="47" spans="1:21" ht="30" x14ac:dyDescent="0.2">
      <c r="A47" s="37">
        <v>41</v>
      </c>
      <c r="B47" s="3" t="s">
        <v>34</v>
      </c>
      <c r="C47" s="64"/>
      <c r="D47" s="64"/>
      <c r="E47" s="37"/>
      <c r="F47" s="37"/>
      <c r="G47" s="43">
        <v>0</v>
      </c>
      <c r="H47" s="13">
        <v>0</v>
      </c>
      <c r="I47" s="13">
        <v>0</v>
      </c>
      <c r="J47" s="13">
        <v>0</v>
      </c>
      <c r="K47" s="1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</row>
    <row r="48" spans="1:21" x14ac:dyDescent="0.2">
      <c r="A48" s="3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43">
        <v>967</v>
      </c>
      <c r="H48" s="13">
        <v>242</v>
      </c>
      <c r="I48" s="13">
        <v>242</v>
      </c>
      <c r="J48" s="13">
        <v>242</v>
      </c>
      <c r="K48" s="13">
        <v>241</v>
      </c>
      <c r="L48" s="43">
        <v>420</v>
      </c>
      <c r="M48" s="43">
        <v>105</v>
      </c>
      <c r="N48" s="43">
        <v>105</v>
      </c>
      <c r="O48" s="43">
        <v>105</v>
      </c>
      <c r="P48" s="43">
        <v>105</v>
      </c>
      <c r="Q48" s="43">
        <v>547</v>
      </c>
      <c r="R48" s="43">
        <v>137</v>
      </c>
      <c r="S48" s="43">
        <v>137</v>
      </c>
      <c r="T48" s="43">
        <v>137</v>
      </c>
      <c r="U48" s="43">
        <v>136</v>
      </c>
    </row>
    <row r="49" spans="1:21" ht="30" x14ac:dyDescent="0.2">
      <c r="A49" s="3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43">
        <v>8799</v>
      </c>
      <c r="H49" s="13">
        <v>2200</v>
      </c>
      <c r="I49" s="13">
        <v>2200</v>
      </c>
      <c r="J49" s="13">
        <v>2200</v>
      </c>
      <c r="K49" s="13">
        <v>2199</v>
      </c>
      <c r="L49" s="43">
        <v>3788</v>
      </c>
      <c r="M49" s="43">
        <v>947</v>
      </c>
      <c r="N49" s="43">
        <v>947</v>
      </c>
      <c r="O49" s="43">
        <v>947</v>
      </c>
      <c r="P49" s="43">
        <v>947</v>
      </c>
      <c r="Q49" s="43">
        <v>5011</v>
      </c>
      <c r="R49" s="43">
        <v>1253</v>
      </c>
      <c r="S49" s="43">
        <v>1253</v>
      </c>
      <c r="T49" s="43">
        <v>1253</v>
      </c>
      <c r="U49" s="43">
        <v>1252</v>
      </c>
    </row>
    <row r="50" spans="1:21" x14ac:dyDescent="0.2">
      <c r="A50" s="37">
        <v>44</v>
      </c>
      <c r="B50" s="3" t="s">
        <v>61</v>
      </c>
      <c r="C50" s="64"/>
      <c r="D50" s="64"/>
      <c r="E50" s="37"/>
      <c r="F50" s="37"/>
      <c r="G50" s="43"/>
      <c r="H50" s="13">
        <v>0</v>
      </c>
      <c r="I50" s="13">
        <v>0</v>
      </c>
      <c r="J50" s="13">
        <v>0</v>
      </c>
      <c r="K50" s="1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</row>
    <row r="51" spans="1:21" x14ac:dyDescent="0.2">
      <c r="A51" s="3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43">
        <v>2355</v>
      </c>
      <c r="H51" s="13">
        <v>589</v>
      </c>
      <c r="I51" s="13">
        <v>589</v>
      </c>
      <c r="J51" s="13">
        <v>589</v>
      </c>
      <c r="K51" s="13">
        <v>588</v>
      </c>
      <c r="L51" s="43">
        <v>2017</v>
      </c>
      <c r="M51" s="43">
        <v>504</v>
      </c>
      <c r="N51" s="43">
        <v>504</v>
      </c>
      <c r="O51" s="43">
        <v>504</v>
      </c>
      <c r="P51" s="43">
        <v>505</v>
      </c>
      <c r="Q51" s="43">
        <v>338</v>
      </c>
      <c r="R51" s="43">
        <v>85</v>
      </c>
      <c r="S51" s="43">
        <v>85</v>
      </c>
      <c r="T51" s="43">
        <v>85</v>
      </c>
      <c r="U51" s="43">
        <v>83</v>
      </c>
    </row>
    <row r="52" spans="1:21" ht="30" x14ac:dyDescent="0.2">
      <c r="A52" s="37">
        <v>46</v>
      </c>
      <c r="B52" s="3" t="s">
        <v>37</v>
      </c>
      <c r="C52" s="64"/>
      <c r="D52" s="64"/>
      <c r="E52" s="37"/>
      <c r="F52" s="37"/>
      <c r="G52" s="43">
        <v>0</v>
      </c>
      <c r="H52" s="13">
        <v>0</v>
      </c>
      <c r="I52" s="13">
        <v>0</v>
      </c>
      <c r="J52" s="13">
        <v>0</v>
      </c>
      <c r="K52" s="1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</row>
    <row r="53" spans="1:21" x14ac:dyDescent="0.2">
      <c r="A53" s="37">
        <v>47</v>
      </c>
      <c r="B53" s="3" t="s">
        <v>38</v>
      </c>
      <c r="C53" s="64"/>
      <c r="D53" s="64"/>
      <c r="E53" s="37"/>
      <c r="F53" s="37"/>
      <c r="G53" s="43">
        <v>0</v>
      </c>
      <c r="H53" s="13">
        <v>0</v>
      </c>
      <c r="I53" s="13">
        <v>0</v>
      </c>
      <c r="J53" s="13">
        <v>0</v>
      </c>
      <c r="K53" s="1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</row>
    <row r="54" spans="1:21" x14ac:dyDescent="0.2">
      <c r="A54" s="37">
        <v>48</v>
      </c>
      <c r="B54" s="3" t="s">
        <v>63</v>
      </c>
      <c r="C54" s="64"/>
      <c r="D54" s="64"/>
      <c r="E54" s="37"/>
      <c r="F54" s="37"/>
      <c r="G54" s="43">
        <v>0</v>
      </c>
      <c r="H54" s="13">
        <v>0</v>
      </c>
      <c r="I54" s="13">
        <v>0</v>
      </c>
      <c r="J54" s="13">
        <v>0</v>
      </c>
      <c r="K54" s="1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</row>
    <row r="55" spans="1:21" x14ac:dyDescent="0.2">
      <c r="A55" s="37">
        <v>49</v>
      </c>
      <c r="B55" s="3" t="s">
        <v>39</v>
      </c>
      <c r="C55" s="64"/>
      <c r="D55" s="64"/>
      <c r="E55" s="37"/>
      <c r="F55" s="37"/>
      <c r="G55" s="43">
        <v>0</v>
      </c>
      <c r="H55" s="13">
        <v>0</v>
      </c>
      <c r="I55" s="13">
        <v>0</v>
      </c>
      <c r="J55" s="13">
        <v>0</v>
      </c>
      <c r="K55" s="1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</row>
    <row r="56" spans="1:21" x14ac:dyDescent="0.2">
      <c r="A56" s="37">
        <v>50</v>
      </c>
      <c r="B56" s="3" t="s">
        <v>40</v>
      </c>
      <c r="C56" s="64"/>
      <c r="D56" s="64"/>
      <c r="E56" s="37"/>
      <c r="F56" s="37"/>
      <c r="G56" s="43">
        <v>0</v>
      </c>
      <c r="H56" s="13">
        <v>0</v>
      </c>
      <c r="I56" s="13">
        <v>0</v>
      </c>
      <c r="J56" s="13">
        <v>0</v>
      </c>
      <c r="K56" s="1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</row>
    <row r="57" spans="1:21" x14ac:dyDescent="0.2">
      <c r="A57" s="37">
        <v>51</v>
      </c>
      <c r="B57" s="3" t="s">
        <v>41</v>
      </c>
      <c r="C57" s="64"/>
      <c r="D57" s="64"/>
      <c r="E57" s="37"/>
      <c r="F57" s="37"/>
      <c r="G57" s="43">
        <v>0</v>
      </c>
      <c r="H57" s="13">
        <v>0</v>
      </c>
      <c r="I57" s="13">
        <v>0</v>
      </c>
      <c r="J57" s="13">
        <v>0</v>
      </c>
      <c r="K57" s="13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</row>
    <row r="58" spans="1:21" x14ac:dyDescent="0.2">
      <c r="A58" s="37">
        <v>52</v>
      </c>
      <c r="B58" s="3" t="s">
        <v>42</v>
      </c>
      <c r="C58" s="64"/>
      <c r="D58" s="64"/>
      <c r="E58" s="37"/>
      <c r="F58" s="37"/>
      <c r="G58" s="43">
        <v>0</v>
      </c>
      <c r="H58" s="13">
        <v>0</v>
      </c>
      <c r="I58" s="13">
        <v>0</v>
      </c>
      <c r="J58" s="13">
        <v>0</v>
      </c>
      <c r="K58" s="1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</row>
    <row r="59" spans="1:21" x14ac:dyDescent="0.2">
      <c r="A59" s="37">
        <v>53</v>
      </c>
      <c r="B59" s="3" t="s">
        <v>53</v>
      </c>
      <c r="C59" s="64"/>
      <c r="D59" s="64"/>
      <c r="E59" s="37"/>
      <c r="F59" s="37"/>
      <c r="G59" s="43">
        <v>0</v>
      </c>
      <c r="H59" s="13">
        <v>0</v>
      </c>
      <c r="I59" s="13">
        <v>0</v>
      </c>
      <c r="J59" s="13">
        <v>0</v>
      </c>
      <c r="K59" s="1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</row>
    <row r="60" spans="1:21" x14ac:dyDescent="0.2">
      <c r="A60" s="37">
        <v>54</v>
      </c>
      <c r="B60" s="7" t="s">
        <v>132</v>
      </c>
      <c r="C60" s="64"/>
      <c r="D60" s="64"/>
      <c r="E60" s="37"/>
      <c r="F60" s="37"/>
      <c r="G60" s="43">
        <v>0</v>
      </c>
      <c r="H60" s="13">
        <v>0</v>
      </c>
      <c r="I60" s="13">
        <v>0</v>
      </c>
      <c r="J60" s="13">
        <v>0</v>
      </c>
      <c r="K60" s="1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</row>
    <row r="61" spans="1:21" x14ac:dyDescent="0.2">
      <c r="A61" s="37">
        <v>55</v>
      </c>
      <c r="B61" s="3" t="s">
        <v>43</v>
      </c>
      <c r="C61" s="64"/>
      <c r="D61" s="64"/>
      <c r="E61" s="37"/>
      <c r="F61" s="37"/>
      <c r="G61" s="43">
        <v>0</v>
      </c>
      <c r="H61" s="13">
        <v>0</v>
      </c>
      <c r="I61" s="13">
        <v>0</v>
      </c>
      <c r="J61" s="13">
        <v>0</v>
      </c>
      <c r="K61" s="1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</row>
    <row r="62" spans="1:21" x14ac:dyDescent="0.2">
      <c r="A62" s="37">
        <v>56</v>
      </c>
      <c r="B62" s="7" t="s">
        <v>44</v>
      </c>
      <c r="C62" s="64"/>
      <c r="D62" s="64"/>
      <c r="E62" s="37"/>
      <c r="F62" s="37"/>
      <c r="G62" s="43">
        <v>0</v>
      </c>
      <c r="H62" s="13">
        <v>0</v>
      </c>
      <c r="I62" s="13">
        <v>0</v>
      </c>
      <c r="J62" s="13">
        <v>0</v>
      </c>
      <c r="K62" s="1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</row>
    <row r="63" spans="1:21" x14ac:dyDescent="0.2">
      <c r="A63" s="37">
        <v>57</v>
      </c>
      <c r="B63" s="7" t="s">
        <v>45</v>
      </c>
      <c r="C63" s="64"/>
      <c r="D63" s="64"/>
      <c r="E63" s="37"/>
      <c r="F63" s="37"/>
      <c r="G63" s="43">
        <v>0</v>
      </c>
      <c r="H63" s="13">
        <v>0</v>
      </c>
      <c r="I63" s="13">
        <v>0</v>
      </c>
      <c r="J63" s="13">
        <v>0</v>
      </c>
      <c r="K63" s="1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</row>
    <row r="64" spans="1:21" x14ac:dyDescent="0.2">
      <c r="A64" s="37">
        <v>58</v>
      </c>
      <c r="B64" s="7" t="s">
        <v>46</v>
      </c>
      <c r="C64" s="64">
        <v>441457</v>
      </c>
      <c r="D64" s="64">
        <v>381037</v>
      </c>
      <c r="E64" s="37">
        <v>0.53672975122006972</v>
      </c>
      <c r="F64" s="37">
        <v>0.46327024877993028</v>
      </c>
      <c r="G64" s="43">
        <v>12</v>
      </c>
      <c r="H64" s="13">
        <v>3</v>
      </c>
      <c r="I64" s="13">
        <v>3</v>
      </c>
      <c r="J64" s="13">
        <v>3</v>
      </c>
      <c r="K64" s="13">
        <v>3</v>
      </c>
      <c r="L64" s="43">
        <v>6</v>
      </c>
      <c r="M64" s="43">
        <v>2</v>
      </c>
      <c r="N64" s="43">
        <v>2</v>
      </c>
      <c r="O64" s="43">
        <v>2</v>
      </c>
      <c r="P64" s="43">
        <v>0</v>
      </c>
      <c r="Q64" s="43">
        <v>6</v>
      </c>
      <c r="R64" s="43">
        <v>1</v>
      </c>
      <c r="S64" s="43">
        <v>1</v>
      </c>
      <c r="T64" s="43">
        <v>1</v>
      </c>
      <c r="U64" s="43">
        <v>3</v>
      </c>
    </row>
    <row r="65" spans="1:21" x14ac:dyDescent="0.2">
      <c r="A65" s="37">
        <v>59</v>
      </c>
      <c r="B65" s="7" t="s">
        <v>48</v>
      </c>
      <c r="C65" s="64"/>
      <c r="D65" s="64"/>
      <c r="E65" s="37"/>
      <c r="F65" s="37"/>
      <c r="G65" s="43">
        <v>0</v>
      </c>
      <c r="H65" s="13">
        <v>0</v>
      </c>
      <c r="I65" s="13">
        <v>0</v>
      </c>
      <c r="J65" s="13">
        <v>0</v>
      </c>
      <c r="K65" s="1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</row>
    <row r="66" spans="1:21" x14ac:dyDescent="0.2">
      <c r="A66" s="37">
        <v>60</v>
      </c>
      <c r="B66" s="3" t="s">
        <v>49</v>
      </c>
      <c r="C66" s="64"/>
      <c r="D66" s="64"/>
      <c r="E66" s="37"/>
      <c r="F66" s="37"/>
      <c r="G66" s="43">
        <v>0</v>
      </c>
      <c r="H66" s="13">
        <v>0</v>
      </c>
      <c r="I66" s="13">
        <v>0</v>
      </c>
      <c r="J66" s="13">
        <v>0</v>
      </c>
      <c r="K66" s="1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</row>
    <row r="67" spans="1:21" x14ac:dyDescent="0.2">
      <c r="A67" s="37">
        <v>61</v>
      </c>
      <c r="B67" s="7" t="s">
        <v>133</v>
      </c>
      <c r="C67" s="64"/>
      <c r="D67" s="64"/>
      <c r="E67" s="37"/>
      <c r="F67" s="37"/>
      <c r="G67" s="43">
        <v>0</v>
      </c>
      <c r="H67" s="13">
        <v>0</v>
      </c>
      <c r="I67" s="13">
        <v>0</v>
      </c>
      <c r="J67" s="13">
        <v>0</v>
      </c>
      <c r="K67" s="1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</row>
    <row r="68" spans="1:21" x14ac:dyDescent="0.2">
      <c r="A68" s="37">
        <v>62</v>
      </c>
      <c r="B68" s="7" t="s">
        <v>134</v>
      </c>
      <c r="C68" s="64"/>
      <c r="D68" s="64"/>
      <c r="E68" s="37"/>
      <c r="F68" s="37"/>
      <c r="G68" s="43">
        <v>0</v>
      </c>
      <c r="H68" s="13">
        <v>0</v>
      </c>
      <c r="I68" s="13">
        <v>0</v>
      </c>
      <c r="J68" s="13">
        <v>0</v>
      </c>
      <c r="K68" s="1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</row>
    <row r="69" spans="1:21" ht="30" x14ac:dyDescent="0.2">
      <c r="A69" s="37">
        <v>63</v>
      </c>
      <c r="B69" s="7" t="s">
        <v>129</v>
      </c>
      <c r="C69" s="64"/>
      <c r="D69" s="64"/>
      <c r="E69" s="37"/>
      <c r="F69" s="37"/>
      <c r="G69" s="43">
        <v>0</v>
      </c>
      <c r="H69" s="13">
        <v>0</v>
      </c>
      <c r="I69" s="13">
        <v>0</v>
      </c>
      <c r="J69" s="13">
        <v>0</v>
      </c>
      <c r="K69" s="1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</row>
    <row r="70" spans="1:21" x14ac:dyDescent="0.2">
      <c r="A70" s="37">
        <v>64</v>
      </c>
      <c r="B70" s="7" t="s">
        <v>52</v>
      </c>
      <c r="C70" s="64"/>
      <c r="D70" s="64"/>
      <c r="E70" s="37"/>
      <c r="F70" s="37"/>
      <c r="G70" s="43">
        <v>0</v>
      </c>
      <c r="H70" s="13">
        <v>0</v>
      </c>
      <c r="I70" s="13">
        <v>0</v>
      </c>
      <c r="J70" s="13">
        <v>0</v>
      </c>
      <c r="K70" s="1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</row>
    <row r="71" spans="1:21" x14ac:dyDescent="0.2">
      <c r="A71" s="37">
        <v>65</v>
      </c>
      <c r="B71" s="7" t="s">
        <v>51</v>
      </c>
      <c r="C71" s="37"/>
      <c r="D71" s="37"/>
      <c r="E71" s="37"/>
      <c r="F71" s="37"/>
      <c r="G71" s="43">
        <v>0</v>
      </c>
      <c r="H71" s="13">
        <v>0</v>
      </c>
      <c r="I71" s="13">
        <v>0</v>
      </c>
      <c r="J71" s="13">
        <v>0</v>
      </c>
      <c r="K71" s="1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</row>
    <row r="72" spans="1:21" x14ac:dyDescent="0.2">
      <c r="A72" s="37">
        <v>66</v>
      </c>
      <c r="B72" s="7" t="s">
        <v>50</v>
      </c>
      <c r="C72" s="37"/>
      <c r="D72" s="37"/>
      <c r="E72" s="37"/>
      <c r="F72" s="37"/>
      <c r="G72" s="43">
        <v>0</v>
      </c>
      <c r="H72" s="13">
        <v>0</v>
      </c>
      <c r="I72" s="13">
        <v>0</v>
      </c>
      <c r="J72" s="13">
        <v>0</v>
      </c>
      <c r="K72" s="1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</row>
    <row r="73" spans="1:21" x14ac:dyDescent="0.2">
      <c r="A73" s="37">
        <v>67</v>
      </c>
      <c r="B73" s="7" t="s">
        <v>135</v>
      </c>
      <c r="C73" s="37"/>
      <c r="D73" s="37"/>
      <c r="E73" s="37"/>
      <c r="F73" s="37"/>
      <c r="G73" s="43">
        <v>0</v>
      </c>
      <c r="H73" s="13">
        <v>0</v>
      </c>
      <c r="I73" s="13">
        <v>0</v>
      </c>
      <c r="J73" s="13">
        <v>0</v>
      </c>
      <c r="K73" s="1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</row>
    <row r="74" spans="1:21" x14ac:dyDescent="0.2">
      <c r="A74" s="37">
        <v>68</v>
      </c>
      <c r="B74" s="7" t="s">
        <v>64</v>
      </c>
      <c r="C74" s="37"/>
      <c r="D74" s="37"/>
      <c r="E74" s="37"/>
      <c r="F74" s="37"/>
      <c r="G74" s="43">
        <v>0</v>
      </c>
      <c r="H74" s="13">
        <v>0</v>
      </c>
      <c r="I74" s="13">
        <v>0</v>
      </c>
      <c r="J74" s="13">
        <v>0</v>
      </c>
      <c r="K74" s="1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</row>
    <row r="75" spans="1:21" x14ac:dyDescent="0.2">
      <c r="A75" s="37">
        <v>69</v>
      </c>
      <c r="B75" s="7" t="s">
        <v>136</v>
      </c>
      <c r="C75" s="37"/>
      <c r="D75" s="37"/>
      <c r="E75" s="37"/>
      <c r="F75" s="37"/>
      <c r="G75" s="43">
        <v>0</v>
      </c>
      <c r="H75" s="13">
        <v>0</v>
      </c>
      <c r="I75" s="13">
        <v>0</v>
      </c>
      <c r="J75" s="13">
        <v>0</v>
      </c>
      <c r="K75" s="1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</row>
    <row r="76" spans="1:21" ht="45" x14ac:dyDescent="0.2">
      <c r="A76" s="37">
        <v>70</v>
      </c>
      <c r="B76" s="7" t="s">
        <v>137</v>
      </c>
      <c r="C76" s="37"/>
      <c r="D76" s="37"/>
      <c r="E76" s="37"/>
      <c r="F76" s="37"/>
      <c r="G76" s="43">
        <v>0</v>
      </c>
      <c r="H76" s="13">
        <v>0</v>
      </c>
      <c r="I76" s="13">
        <v>0</v>
      </c>
      <c r="J76" s="13">
        <v>0</v>
      </c>
      <c r="K76" s="1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</row>
    <row r="77" spans="1:21" x14ac:dyDescent="0.2">
      <c r="A77" s="37">
        <v>71</v>
      </c>
      <c r="B77" s="7" t="s">
        <v>138</v>
      </c>
      <c r="C77" s="37"/>
      <c r="D77" s="37"/>
      <c r="E77" s="37"/>
      <c r="F77" s="37"/>
      <c r="G77" s="43">
        <v>0</v>
      </c>
      <c r="H77" s="13">
        <v>0</v>
      </c>
      <c r="I77" s="13">
        <v>0</v>
      </c>
      <c r="J77" s="13">
        <v>0</v>
      </c>
      <c r="K77" s="1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</row>
    <row r="78" spans="1:21" x14ac:dyDescent="0.2">
      <c r="A78" s="37">
        <v>72</v>
      </c>
      <c r="B78" s="3" t="s">
        <v>139</v>
      </c>
      <c r="C78" s="37"/>
      <c r="D78" s="37"/>
      <c r="E78" s="37"/>
      <c r="F78" s="37"/>
      <c r="G78" s="43">
        <v>0</v>
      </c>
      <c r="H78" s="13">
        <v>0</v>
      </c>
      <c r="I78" s="13">
        <v>0</v>
      </c>
      <c r="J78" s="13">
        <v>0</v>
      </c>
      <c r="K78" s="1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</row>
    <row r="79" spans="1:21" x14ac:dyDescent="0.2">
      <c r="A79" s="37">
        <v>73</v>
      </c>
      <c r="B79" s="7" t="s">
        <v>47</v>
      </c>
      <c r="C79" s="37"/>
      <c r="D79" s="37"/>
      <c r="E79" s="37"/>
      <c r="F79" s="37"/>
      <c r="G79" s="43">
        <v>0</v>
      </c>
      <c r="H79" s="13">
        <v>0</v>
      </c>
      <c r="I79" s="13">
        <v>0</v>
      </c>
      <c r="J79" s="13">
        <v>0</v>
      </c>
      <c r="K79" s="1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</row>
    <row r="80" spans="1:21" ht="28.5" x14ac:dyDescent="0.2">
      <c r="A80" s="37">
        <v>74</v>
      </c>
      <c r="B80" s="61" t="s">
        <v>142</v>
      </c>
      <c r="C80" s="37"/>
      <c r="D80" s="37"/>
      <c r="E80" s="37"/>
      <c r="F80" s="37"/>
      <c r="G80" s="43">
        <v>1767</v>
      </c>
      <c r="H80" s="13">
        <v>442</v>
      </c>
      <c r="I80" s="13">
        <v>442</v>
      </c>
      <c r="J80" s="13">
        <v>442</v>
      </c>
      <c r="K80" s="13">
        <v>441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</row>
    <row r="81" spans="1:21" s="56" customFormat="1" ht="15.75" x14ac:dyDescent="0.25">
      <c r="A81" s="40"/>
      <c r="B81" s="41" t="s">
        <v>75</v>
      </c>
      <c r="C81" s="37">
        <v>4595535</v>
      </c>
      <c r="D81" s="37">
        <v>3925238</v>
      </c>
      <c r="E81" s="37">
        <v>0.5393331098011882</v>
      </c>
      <c r="F81" s="37">
        <v>0.4606668901988118</v>
      </c>
      <c r="G81" s="59">
        <v>130736</v>
      </c>
      <c r="H81" s="59">
        <v>32689</v>
      </c>
      <c r="I81" s="55">
        <v>32689</v>
      </c>
      <c r="J81" s="55">
        <v>32689</v>
      </c>
      <c r="K81" s="55">
        <v>32669</v>
      </c>
      <c r="L81" s="55">
        <v>62754</v>
      </c>
      <c r="M81" s="55">
        <v>15693</v>
      </c>
      <c r="N81" s="55">
        <v>15693</v>
      </c>
      <c r="O81" s="55">
        <v>15693</v>
      </c>
      <c r="P81" s="55">
        <v>15675</v>
      </c>
      <c r="Q81" s="55">
        <v>66215</v>
      </c>
      <c r="R81" s="55">
        <v>16554</v>
      </c>
      <c r="S81" s="55">
        <v>16554</v>
      </c>
      <c r="T81" s="55">
        <v>16554</v>
      </c>
      <c r="U81" s="55">
        <v>16553</v>
      </c>
    </row>
    <row r="82" spans="1:21" x14ac:dyDescent="0.2">
      <c r="G82" s="57"/>
      <c r="L82" s="57"/>
      <c r="Q82" s="57"/>
    </row>
    <row r="83" spans="1:21" x14ac:dyDescent="0.2">
      <c r="A83" s="60"/>
      <c r="B83" s="58"/>
      <c r="C83" s="58"/>
      <c r="D83" s="58"/>
      <c r="E83" s="58"/>
      <c r="F83" s="58"/>
      <c r="G83" s="57"/>
      <c r="L83" s="57"/>
      <c r="Q83" s="57"/>
    </row>
  </sheetData>
  <autoFilter ref="A6:K6">
    <sortState ref="A9:H85">
      <sortCondition ref="A6"/>
    </sortState>
  </autoFilter>
  <mergeCells count="17">
    <mergeCell ref="M5:P5"/>
    <mergeCell ref="Q5:Q6"/>
    <mergeCell ref="R5:U5"/>
    <mergeCell ref="G4:G6"/>
    <mergeCell ref="L4:P4"/>
    <mergeCell ref="Q4:U4"/>
    <mergeCell ref="L5:L6"/>
    <mergeCell ref="H5:H6"/>
    <mergeCell ref="I5:I6"/>
    <mergeCell ref="J5:J6"/>
    <mergeCell ref="H4:K4"/>
    <mergeCell ref="K5:K6"/>
    <mergeCell ref="B4:B6"/>
    <mergeCell ref="A4:A6"/>
    <mergeCell ref="C5:D5"/>
    <mergeCell ref="E5:F5"/>
    <mergeCell ref="C4:F4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0"/>
  <sheetViews>
    <sheetView workbookViewId="0">
      <pane ySplit="4" topLeftCell="A263" activePane="bottomLeft" state="frozen"/>
      <selection pane="bottomLeft" activeCell="B1" sqref="B1"/>
    </sheetView>
  </sheetViews>
  <sheetFormatPr defaultRowHeight="14.25" x14ac:dyDescent="0.2"/>
  <cols>
    <col min="1" max="1" width="9.140625" style="76"/>
    <col min="2" max="2" width="54.7109375" style="76" customWidth="1"/>
    <col min="3" max="11" width="9.140625" style="76"/>
    <col min="12" max="12" width="12.7109375" style="76" customWidth="1"/>
    <col min="13" max="13" width="13.42578125" style="76" customWidth="1"/>
    <col min="14" max="14" width="16.140625" style="76" customWidth="1"/>
    <col min="15" max="15" width="15.5703125" style="76" customWidth="1"/>
    <col min="16" max="16384" width="9.140625" style="76"/>
  </cols>
  <sheetData>
    <row r="1" spans="1:26" x14ac:dyDescent="0.2">
      <c r="O1" s="76" t="s">
        <v>363</v>
      </c>
    </row>
    <row r="2" spans="1:26" x14ac:dyDescent="0.2">
      <c r="A2" s="191" t="s">
        <v>413</v>
      </c>
      <c r="B2" s="191"/>
      <c r="C2" s="191"/>
      <c r="D2" s="191"/>
      <c r="E2" s="191"/>
      <c r="F2" s="191"/>
      <c r="G2" s="191"/>
      <c r="H2" s="192"/>
      <c r="I2" s="192"/>
      <c r="J2" s="192"/>
      <c r="K2" s="192"/>
      <c r="L2" s="192"/>
      <c r="M2" s="192"/>
      <c r="N2" s="192"/>
      <c r="O2" s="192"/>
      <c r="P2" s="193"/>
      <c r="Q2" s="193"/>
      <c r="R2" s="193"/>
      <c r="S2" s="193"/>
      <c r="T2" s="193"/>
      <c r="U2" s="194"/>
      <c r="V2" s="193"/>
      <c r="W2" s="193"/>
      <c r="X2" s="193"/>
      <c r="Y2" s="193"/>
      <c r="Z2" s="193"/>
    </row>
    <row r="3" spans="1:26" ht="15" customHeight="1" x14ac:dyDescent="0.2">
      <c r="A3" s="195" t="s">
        <v>0</v>
      </c>
      <c r="B3" s="196" t="s">
        <v>280</v>
      </c>
      <c r="C3" s="196" t="s">
        <v>281</v>
      </c>
      <c r="D3" s="197" t="s">
        <v>282</v>
      </c>
      <c r="E3" s="197"/>
      <c r="F3" s="197"/>
      <c r="G3" s="197"/>
      <c r="H3" s="198" t="s">
        <v>283</v>
      </c>
      <c r="I3" s="199"/>
      <c r="J3" s="199"/>
      <c r="K3" s="200"/>
      <c r="L3" s="201" t="s">
        <v>284</v>
      </c>
      <c r="M3" s="201"/>
      <c r="N3" s="201"/>
      <c r="O3" s="201"/>
      <c r="P3" s="202"/>
      <c r="Q3" s="203"/>
      <c r="R3" s="203"/>
      <c r="S3" s="203"/>
      <c r="T3" s="203"/>
      <c r="U3" s="204"/>
      <c r="V3" s="193"/>
      <c r="W3" s="193"/>
      <c r="X3" s="193"/>
      <c r="Y3" s="193"/>
      <c r="Z3" s="193"/>
    </row>
    <row r="4" spans="1:26" ht="52.5" customHeight="1" x14ac:dyDescent="0.2">
      <c r="A4" s="205"/>
      <c r="B4" s="206"/>
      <c r="C4" s="206"/>
      <c r="D4" s="207" t="s">
        <v>323</v>
      </c>
      <c r="E4" s="207" t="s">
        <v>324</v>
      </c>
      <c r="F4" s="207" t="s">
        <v>325</v>
      </c>
      <c r="G4" s="207" t="s">
        <v>285</v>
      </c>
      <c r="H4" s="207" t="s">
        <v>323</v>
      </c>
      <c r="I4" s="207" t="s">
        <v>324</v>
      </c>
      <c r="J4" s="207" t="s">
        <v>325</v>
      </c>
      <c r="K4" s="207" t="s">
        <v>285</v>
      </c>
      <c r="L4" s="207" t="s">
        <v>323</v>
      </c>
      <c r="M4" s="207" t="s">
        <v>324</v>
      </c>
      <c r="N4" s="207" t="s">
        <v>325</v>
      </c>
      <c r="O4" s="207" t="s">
        <v>285</v>
      </c>
      <c r="P4" s="202"/>
      <c r="Q4" s="204"/>
      <c r="R4" s="204"/>
      <c r="S4" s="204"/>
      <c r="T4" s="204"/>
      <c r="U4" s="204"/>
      <c r="V4" s="193"/>
      <c r="W4" s="193"/>
      <c r="X4" s="193"/>
      <c r="Y4" s="193"/>
      <c r="Z4" s="193"/>
    </row>
    <row r="5" spans="1:26" x14ac:dyDescent="0.2">
      <c r="A5" s="208" t="s">
        <v>326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193"/>
      <c r="M5" s="193"/>
      <c r="N5" s="193"/>
      <c r="O5" s="193"/>
      <c r="P5" s="210"/>
      <c r="Q5" s="210"/>
      <c r="R5" s="210"/>
      <c r="S5" s="210"/>
      <c r="T5" s="210"/>
      <c r="U5" s="194"/>
      <c r="V5" s="193"/>
      <c r="W5" s="193"/>
      <c r="X5" s="193"/>
      <c r="Y5" s="193"/>
      <c r="Z5" s="193"/>
    </row>
    <row r="6" spans="1:26" x14ac:dyDescent="0.2">
      <c r="A6" s="211">
        <v>1</v>
      </c>
      <c r="B6" s="211" t="s">
        <v>286</v>
      </c>
      <c r="C6" s="211">
        <v>2</v>
      </c>
      <c r="D6" s="212">
        <v>644</v>
      </c>
      <c r="E6" s="212"/>
      <c r="F6" s="212"/>
      <c r="G6" s="212">
        <v>644</v>
      </c>
      <c r="H6" s="213">
        <v>72</v>
      </c>
      <c r="I6" s="213"/>
      <c r="J6" s="213"/>
      <c r="K6" s="213">
        <v>72</v>
      </c>
      <c r="L6" s="214">
        <v>1073067.33</v>
      </c>
      <c r="M6" s="214"/>
      <c r="N6" s="214"/>
      <c r="O6" s="214">
        <v>1073067.33</v>
      </c>
      <c r="P6" s="210"/>
      <c r="Q6" s="210"/>
      <c r="R6" s="210"/>
      <c r="S6" s="210"/>
      <c r="T6" s="210"/>
      <c r="U6" s="193"/>
      <c r="V6" s="193"/>
      <c r="W6" s="193"/>
      <c r="X6" s="193"/>
      <c r="Y6" s="193"/>
      <c r="Z6" s="193"/>
    </row>
    <row r="7" spans="1:26" x14ac:dyDescent="0.2">
      <c r="A7" s="215">
        <v>2</v>
      </c>
      <c r="B7" s="215" t="s">
        <v>287</v>
      </c>
      <c r="C7" s="215">
        <v>4</v>
      </c>
      <c r="D7" s="212">
        <v>1332</v>
      </c>
      <c r="E7" s="212"/>
      <c r="F7" s="212"/>
      <c r="G7" s="212">
        <v>1332</v>
      </c>
      <c r="H7" s="212">
        <v>203</v>
      </c>
      <c r="I7" s="212"/>
      <c r="J7" s="212"/>
      <c r="K7" s="212">
        <v>203</v>
      </c>
      <c r="L7" s="214">
        <v>3083176.44</v>
      </c>
      <c r="M7" s="214"/>
      <c r="N7" s="214"/>
      <c r="O7" s="214">
        <v>3083176.44</v>
      </c>
      <c r="P7" s="210"/>
      <c r="Q7" s="210"/>
      <c r="R7" s="210"/>
      <c r="S7" s="210"/>
      <c r="T7" s="210"/>
      <c r="U7" s="193"/>
      <c r="V7" s="193"/>
      <c r="W7" s="193"/>
      <c r="X7" s="193"/>
      <c r="Y7" s="193"/>
      <c r="Z7" s="193"/>
    </row>
    <row r="8" spans="1:26" x14ac:dyDescent="0.2">
      <c r="A8" s="211">
        <v>3</v>
      </c>
      <c r="B8" s="211" t="s">
        <v>288</v>
      </c>
      <c r="C8" s="211">
        <v>3</v>
      </c>
      <c r="D8" s="212">
        <v>831</v>
      </c>
      <c r="E8" s="212"/>
      <c r="F8" s="212"/>
      <c r="G8" s="212">
        <v>831</v>
      </c>
      <c r="H8" s="212">
        <v>114</v>
      </c>
      <c r="I8" s="212"/>
      <c r="J8" s="212"/>
      <c r="K8" s="212">
        <v>114</v>
      </c>
      <c r="L8" s="214">
        <v>1246860.7</v>
      </c>
      <c r="M8" s="214"/>
      <c r="N8" s="214"/>
      <c r="O8" s="214">
        <v>1246860.7</v>
      </c>
      <c r="P8" s="210"/>
      <c r="Q8" s="210"/>
      <c r="R8" s="210"/>
      <c r="S8" s="210"/>
      <c r="T8" s="210"/>
      <c r="U8" s="193"/>
      <c r="V8" s="193"/>
      <c r="W8" s="193"/>
      <c r="X8" s="193"/>
      <c r="Y8" s="193"/>
      <c r="Z8" s="193"/>
    </row>
    <row r="9" spans="1:26" x14ac:dyDescent="0.2">
      <c r="A9" s="211">
        <v>4</v>
      </c>
      <c r="B9" s="211" t="s">
        <v>289</v>
      </c>
      <c r="C9" s="211">
        <v>1</v>
      </c>
      <c r="D9" s="212">
        <v>335</v>
      </c>
      <c r="E9" s="212"/>
      <c r="F9" s="212"/>
      <c r="G9" s="212">
        <v>335</v>
      </c>
      <c r="H9" s="212">
        <v>34</v>
      </c>
      <c r="I9" s="212"/>
      <c r="J9" s="212"/>
      <c r="K9" s="212">
        <v>34</v>
      </c>
      <c r="L9" s="214">
        <v>556655.43999999994</v>
      </c>
      <c r="M9" s="214"/>
      <c r="N9" s="214"/>
      <c r="O9" s="214">
        <v>556655.43999999994</v>
      </c>
      <c r="P9" s="210"/>
      <c r="Q9" s="210"/>
      <c r="R9" s="210"/>
      <c r="S9" s="210"/>
      <c r="T9" s="210"/>
      <c r="U9" s="193"/>
      <c r="V9" s="193"/>
      <c r="W9" s="193"/>
      <c r="X9" s="193"/>
      <c r="Y9" s="193"/>
      <c r="Z9" s="193"/>
    </row>
    <row r="10" spans="1:26" x14ac:dyDescent="0.2">
      <c r="A10" s="211">
        <v>5</v>
      </c>
      <c r="B10" s="211" t="s">
        <v>290</v>
      </c>
      <c r="C10" s="211">
        <v>3</v>
      </c>
      <c r="D10" s="212">
        <v>978</v>
      </c>
      <c r="E10" s="212"/>
      <c r="F10" s="212"/>
      <c r="G10" s="212">
        <v>978</v>
      </c>
      <c r="H10" s="212">
        <v>125</v>
      </c>
      <c r="I10" s="212"/>
      <c r="J10" s="212"/>
      <c r="K10" s="212">
        <v>125</v>
      </c>
      <c r="L10" s="214">
        <v>2278161.27</v>
      </c>
      <c r="M10" s="214"/>
      <c r="N10" s="214"/>
      <c r="O10" s="214">
        <v>2278161.27</v>
      </c>
      <c r="P10" s="210"/>
      <c r="Q10" s="210"/>
      <c r="R10" s="210"/>
      <c r="S10" s="210"/>
      <c r="T10" s="210"/>
      <c r="U10" s="193"/>
      <c r="V10" s="193"/>
      <c r="W10" s="193"/>
      <c r="X10" s="193"/>
      <c r="Y10" s="193"/>
      <c r="Z10" s="193"/>
    </row>
    <row r="11" spans="1:26" x14ac:dyDescent="0.2">
      <c r="A11" s="211">
        <v>6</v>
      </c>
      <c r="B11" s="211" t="s">
        <v>291</v>
      </c>
      <c r="C11" s="211">
        <v>14</v>
      </c>
      <c r="D11" s="212">
        <v>4732</v>
      </c>
      <c r="E11" s="212"/>
      <c r="F11" s="212"/>
      <c r="G11" s="212">
        <v>4732</v>
      </c>
      <c r="H11" s="212">
        <v>442</v>
      </c>
      <c r="I11" s="212"/>
      <c r="J11" s="212"/>
      <c r="K11" s="212">
        <v>442</v>
      </c>
      <c r="L11" s="214">
        <v>7777496.1100000003</v>
      </c>
      <c r="M11" s="214"/>
      <c r="N11" s="214"/>
      <c r="O11" s="214">
        <v>7777496.1100000003</v>
      </c>
      <c r="P11" s="210"/>
      <c r="Q11" s="210"/>
      <c r="R11" s="210"/>
      <c r="S11" s="210"/>
      <c r="T11" s="210"/>
      <c r="U11" s="193"/>
      <c r="V11" s="193"/>
      <c r="W11" s="193"/>
      <c r="X11" s="193"/>
      <c r="Y11" s="193"/>
      <c r="Z11" s="193"/>
    </row>
    <row r="12" spans="1:26" x14ac:dyDescent="0.2">
      <c r="A12" s="211">
        <v>7</v>
      </c>
      <c r="B12" s="211" t="s">
        <v>292</v>
      </c>
      <c r="C12" s="211">
        <v>8</v>
      </c>
      <c r="D12" s="212">
        <v>2584</v>
      </c>
      <c r="E12" s="212"/>
      <c r="F12" s="212"/>
      <c r="G12" s="212">
        <v>2584</v>
      </c>
      <c r="H12" s="212">
        <v>310</v>
      </c>
      <c r="I12" s="212"/>
      <c r="J12" s="212"/>
      <c r="K12" s="212">
        <v>310</v>
      </c>
      <c r="L12" s="214">
        <v>5016833.9400000004</v>
      </c>
      <c r="M12" s="214"/>
      <c r="N12" s="214"/>
      <c r="O12" s="214">
        <v>5016833.9400000004</v>
      </c>
      <c r="P12" s="210"/>
      <c r="Q12" s="210"/>
      <c r="R12" s="210"/>
      <c r="S12" s="210"/>
      <c r="T12" s="210"/>
      <c r="U12" s="193"/>
      <c r="V12" s="193"/>
      <c r="W12" s="193"/>
      <c r="X12" s="193"/>
      <c r="Y12" s="193"/>
      <c r="Z12" s="193"/>
    </row>
    <row r="13" spans="1:26" ht="15" x14ac:dyDescent="0.25">
      <c r="A13" s="216"/>
      <c r="B13" s="216" t="s">
        <v>293</v>
      </c>
      <c r="C13" s="216">
        <v>35</v>
      </c>
      <c r="D13" s="217">
        <v>11436</v>
      </c>
      <c r="E13" s="217">
        <v>0</v>
      </c>
      <c r="F13" s="217">
        <v>0</v>
      </c>
      <c r="G13" s="217">
        <v>11436</v>
      </c>
      <c r="H13" s="217">
        <v>1300</v>
      </c>
      <c r="I13" s="217">
        <v>0</v>
      </c>
      <c r="J13" s="217">
        <v>0</v>
      </c>
      <c r="K13" s="217">
        <v>1300</v>
      </c>
      <c r="L13" s="218">
        <v>21032251.23</v>
      </c>
      <c r="M13" s="218">
        <v>0</v>
      </c>
      <c r="N13" s="218">
        <v>0</v>
      </c>
      <c r="O13" s="218">
        <v>21032251.23</v>
      </c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</row>
    <row r="14" spans="1:26" x14ac:dyDescent="0.2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220"/>
      <c r="M14" s="220"/>
      <c r="N14" s="220"/>
      <c r="O14" s="220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</row>
    <row r="15" spans="1:26" x14ac:dyDescent="0.2">
      <c r="A15" s="193" t="s">
        <v>327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220"/>
      <c r="M15" s="220"/>
      <c r="N15" s="220"/>
      <c r="O15" s="220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</row>
    <row r="16" spans="1:26" x14ac:dyDescent="0.2">
      <c r="A16" s="211">
        <v>1</v>
      </c>
      <c r="B16" s="211" t="s">
        <v>286</v>
      </c>
      <c r="C16" s="211">
        <v>1</v>
      </c>
      <c r="D16" s="212">
        <v>322</v>
      </c>
      <c r="E16" s="212"/>
      <c r="F16" s="212"/>
      <c r="G16" s="212">
        <v>322</v>
      </c>
      <c r="H16" s="212">
        <v>71</v>
      </c>
      <c r="I16" s="212"/>
      <c r="J16" s="212"/>
      <c r="K16" s="212">
        <v>71</v>
      </c>
      <c r="L16" s="214">
        <v>1492917.54</v>
      </c>
      <c r="M16" s="214"/>
      <c r="N16" s="214"/>
      <c r="O16" s="214">
        <v>1492917.54</v>
      </c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</row>
    <row r="17" spans="1:26" x14ac:dyDescent="0.2">
      <c r="A17" s="211">
        <v>2</v>
      </c>
      <c r="B17" s="211" t="s">
        <v>287</v>
      </c>
      <c r="C17" s="211">
        <v>1</v>
      </c>
      <c r="D17" s="212">
        <v>333</v>
      </c>
      <c r="E17" s="212"/>
      <c r="F17" s="212"/>
      <c r="G17" s="212">
        <v>333</v>
      </c>
      <c r="H17" s="212">
        <v>60</v>
      </c>
      <c r="I17" s="212"/>
      <c r="J17" s="212"/>
      <c r="K17" s="212">
        <v>60</v>
      </c>
      <c r="L17" s="214">
        <v>660000</v>
      </c>
      <c r="M17" s="214"/>
      <c r="N17" s="214"/>
      <c r="O17" s="214">
        <v>660000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</row>
    <row r="18" spans="1:26" x14ac:dyDescent="0.2">
      <c r="A18" s="211">
        <v>3</v>
      </c>
      <c r="B18" s="211" t="s">
        <v>290</v>
      </c>
      <c r="C18" s="211">
        <v>6</v>
      </c>
      <c r="D18" s="212">
        <v>1956</v>
      </c>
      <c r="E18" s="212"/>
      <c r="F18" s="212"/>
      <c r="G18" s="212">
        <v>1956</v>
      </c>
      <c r="H18" s="212">
        <v>216</v>
      </c>
      <c r="I18" s="212"/>
      <c r="J18" s="212"/>
      <c r="K18" s="212">
        <v>216</v>
      </c>
      <c r="L18" s="214">
        <v>2828522.15</v>
      </c>
      <c r="M18" s="214"/>
      <c r="N18" s="214"/>
      <c r="O18" s="214">
        <v>2828522.15</v>
      </c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</row>
    <row r="19" spans="1:26" x14ac:dyDescent="0.2">
      <c r="A19" s="211">
        <v>4</v>
      </c>
      <c r="B19" s="211" t="s">
        <v>291</v>
      </c>
      <c r="C19" s="211">
        <v>15</v>
      </c>
      <c r="D19" s="212">
        <v>5070</v>
      </c>
      <c r="E19" s="212"/>
      <c r="F19" s="212"/>
      <c r="G19" s="212">
        <v>5070</v>
      </c>
      <c r="H19" s="212">
        <v>499</v>
      </c>
      <c r="I19" s="212"/>
      <c r="J19" s="212"/>
      <c r="K19" s="212">
        <v>499</v>
      </c>
      <c r="L19" s="214">
        <v>11079741.970000001</v>
      </c>
      <c r="M19" s="214"/>
      <c r="N19" s="214"/>
      <c r="O19" s="214">
        <v>11079741.970000001</v>
      </c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</row>
    <row r="20" spans="1:26" x14ac:dyDescent="0.2">
      <c r="A20" s="211">
        <v>5</v>
      </c>
      <c r="B20" s="211" t="s">
        <v>292</v>
      </c>
      <c r="C20" s="211">
        <v>8</v>
      </c>
      <c r="D20" s="212">
        <v>2584</v>
      </c>
      <c r="E20" s="212"/>
      <c r="F20" s="212"/>
      <c r="G20" s="212">
        <v>2584</v>
      </c>
      <c r="H20" s="212">
        <v>280</v>
      </c>
      <c r="I20" s="212"/>
      <c r="J20" s="212"/>
      <c r="K20" s="212">
        <v>280</v>
      </c>
      <c r="L20" s="214">
        <v>4282263.3499999996</v>
      </c>
      <c r="M20" s="214"/>
      <c r="N20" s="214"/>
      <c r="O20" s="214">
        <v>4282263.3499999996</v>
      </c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</row>
    <row r="21" spans="1:26" ht="15" x14ac:dyDescent="0.25">
      <c r="A21" s="216"/>
      <c r="B21" s="216" t="s">
        <v>293</v>
      </c>
      <c r="C21" s="216">
        <v>31</v>
      </c>
      <c r="D21" s="217">
        <v>10265</v>
      </c>
      <c r="E21" s="217">
        <v>0</v>
      </c>
      <c r="F21" s="217">
        <v>0</v>
      </c>
      <c r="G21" s="217">
        <v>10265</v>
      </c>
      <c r="H21" s="217">
        <v>1126</v>
      </c>
      <c r="I21" s="217">
        <v>0</v>
      </c>
      <c r="J21" s="217">
        <v>0</v>
      </c>
      <c r="K21" s="217">
        <v>1126</v>
      </c>
      <c r="L21" s="218">
        <v>20343445.009999998</v>
      </c>
      <c r="M21" s="218">
        <v>0</v>
      </c>
      <c r="N21" s="218">
        <v>0</v>
      </c>
      <c r="O21" s="218">
        <v>20343445.009999998</v>
      </c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</row>
    <row r="22" spans="1:26" x14ac:dyDescent="0.2">
      <c r="A22" s="193"/>
      <c r="B22" s="193"/>
      <c r="C22" s="193"/>
      <c r="D22" s="193"/>
      <c r="E22" s="193"/>
      <c r="F22" s="193"/>
      <c r="G22" s="193"/>
      <c r="H22" s="193"/>
      <c r="I22" s="193"/>
      <c r="J22" s="193"/>
      <c r="K22" s="193"/>
      <c r="L22" s="220"/>
      <c r="M22" s="220"/>
      <c r="N22" s="220"/>
      <c r="O22" s="220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</row>
    <row r="23" spans="1:26" x14ac:dyDescent="0.2">
      <c r="A23" s="193" t="s">
        <v>328</v>
      </c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220"/>
      <c r="M23" s="220"/>
      <c r="N23" s="220"/>
      <c r="O23" s="220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</row>
    <row r="24" spans="1:26" x14ac:dyDescent="0.2">
      <c r="A24" s="211">
        <v>1</v>
      </c>
      <c r="B24" s="211" t="s">
        <v>286</v>
      </c>
      <c r="C24" s="211"/>
      <c r="D24" s="212"/>
      <c r="E24" s="212"/>
      <c r="F24" s="212"/>
      <c r="G24" s="212">
        <v>0</v>
      </c>
      <c r="H24" s="212"/>
      <c r="I24" s="212"/>
      <c r="J24" s="212"/>
      <c r="K24" s="212">
        <v>0</v>
      </c>
      <c r="L24" s="214"/>
      <c r="M24" s="214"/>
      <c r="N24" s="214"/>
      <c r="O24" s="214">
        <v>0</v>
      </c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</row>
    <row r="25" spans="1:26" x14ac:dyDescent="0.2">
      <c r="A25" s="211">
        <v>2</v>
      </c>
      <c r="B25" s="211" t="s">
        <v>287</v>
      </c>
      <c r="C25" s="211"/>
      <c r="D25" s="212"/>
      <c r="E25" s="212"/>
      <c r="F25" s="212"/>
      <c r="G25" s="212">
        <v>0</v>
      </c>
      <c r="H25" s="212"/>
      <c r="I25" s="212"/>
      <c r="J25" s="212"/>
      <c r="K25" s="212">
        <v>0</v>
      </c>
      <c r="L25" s="214"/>
      <c r="M25" s="214"/>
      <c r="N25" s="214"/>
      <c r="O25" s="214">
        <v>0</v>
      </c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</row>
    <row r="26" spans="1:26" x14ac:dyDescent="0.2">
      <c r="A26" s="211">
        <v>3</v>
      </c>
      <c r="B26" s="211" t="s">
        <v>290</v>
      </c>
      <c r="C26" s="211">
        <v>5</v>
      </c>
      <c r="D26" s="212">
        <v>1630</v>
      </c>
      <c r="E26" s="212"/>
      <c r="F26" s="212"/>
      <c r="G26" s="212">
        <v>1630</v>
      </c>
      <c r="H26" s="212">
        <v>180</v>
      </c>
      <c r="I26" s="212"/>
      <c r="J26" s="212"/>
      <c r="K26" s="212">
        <v>180</v>
      </c>
      <c r="L26" s="214">
        <v>2676211.2200000002</v>
      </c>
      <c r="M26" s="214"/>
      <c r="N26" s="214"/>
      <c r="O26" s="214">
        <v>2676211.2200000002</v>
      </c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</row>
    <row r="27" spans="1:26" x14ac:dyDescent="0.2">
      <c r="A27" s="211">
        <v>4</v>
      </c>
      <c r="B27" s="211" t="s">
        <v>291</v>
      </c>
      <c r="C27" s="211">
        <v>15</v>
      </c>
      <c r="D27" s="212">
        <v>5070</v>
      </c>
      <c r="E27" s="212"/>
      <c r="F27" s="212"/>
      <c r="G27" s="212">
        <v>5070</v>
      </c>
      <c r="H27" s="212">
        <v>490</v>
      </c>
      <c r="I27" s="212"/>
      <c r="J27" s="212"/>
      <c r="K27" s="212">
        <v>490</v>
      </c>
      <c r="L27" s="214">
        <v>10879906.939999999</v>
      </c>
      <c r="M27" s="214"/>
      <c r="N27" s="214"/>
      <c r="O27" s="214">
        <v>10879906.939999999</v>
      </c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</row>
    <row r="28" spans="1:26" x14ac:dyDescent="0.2">
      <c r="A28" s="211">
        <v>5</v>
      </c>
      <c r="B28" s="211" t="s">
        <v>292</v>
      </c>
      <c r="C28" s="211">
        <v>10</v>
      </c>
      <c r="D28" s="212">
        <v>3230</v>
      </c>
      <c r="E28" s="212"/>
      <c r="F28" s="212"/>
      <c r="G28" s="212">
        <v>3230</v>
      </c>
      <c r="H28" s="212">
        <v>357</v>
      </c>
      <c r="I28" s="212"/>
      <c r="J28" s="212"/>
      <c r="K28" s="212">
        <v>357</v>
      </c>
      <c r="L28" s="214">
        <v>6164416.7999999998</v>
      </c>
      <c r="M28" s="214"/>
      <c r="N28" s="214"/>
      <c r="O28" s="214">
        <v>6164416.7999999998</v>
      </c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</row>
    <row r="29" spans="1:26" ht="15" x14ac:dyDescent="0.25">
      <c r="A29" s="216"/>
      <c r="B29" s="216" t="s">
        <v>293</v>
      </c>
      <c r="C29" s="216">
        <v>30</v>
      </c>
      <c r="D29" s="217">
        <v>9930</v>
      </c>
      <c r="E29" s="217">
        <v>0</v>
      </c>
      <c r="F29" s="217">
        <v>0</v>
      </c>
      <c r="G29" s="217">
        <v>9930</v>
      </c>
      <c r="H29" s="217">
        <v>1027</v>
      </c>
      <c r="I29" s="217">
        <v>0</v>
      </c>
      <c r="J29" s="217">
        <v>0</v>
      </c>
      <c r="K29" s="217">
        <v>1027</v>
      </c>
      <c r="L29" s="218">
        <v>19720534.960000001</v>
      </c>
      <c r="M29" s="218">
        <v>0</v>
      </c>
      <c r="N29" s="218">
        <v>0</v>
      </c>
      <c r="O29" s="218">
        <v>19720534.960000001</v>
      </c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</row>
    <row r="30" spans="1:26" x14ac:dyDescent="0.2">
      <c r="A30" s="193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220"/>
      <c r="M30" s="220"/>
      <c r="N30" s="220"/>
      <c r="O30" s="220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</row>
    <row r="31" spans="1:26" x14ac:dyDescent="0.2">
      <c r="A31" s="193" t="s">
        <v>329</v>
      </c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220"/>
      <c r="M31" s="220"/>
      <c r="N31" s="220"/>
      <c r="O31" s="220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</row>
    <row r="32" spans="1:26" x14ac:dyDescent="0.2">
      <c r="A32" s="211">
        <v>1</v>
      </c>
      <c r="B32" s="211" t="s">
        <v>294</v>
      </c>
      <c r="C32" s="211">
        <v>2</v>
      </c>
      <c r="D32" s="212">
        <v>554</v>
      </c>
      <c r="E32" s="212"/>
      <c r="F32" s="212"/>
      <c r="G32" s="212">
        <v>554</v>
      </c>
      <c r="H32" s="212">
        <v>123</v>
      </c>
      <c r="I32" s="212"/>
      <c r="J32" s="212"/>
      <c r="K32" s="212">
        <v>123</v>
      </c>
      <c r="L32" s="214">
        <v>1889895.29</v>
      </c>
      <c r="M32" s="214"/>
      <c r="N32" s="214"/>
      <c r="O32" s="214">
        <v>1889895.29</v>
      </c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</row>
    <row r="33" spans="1:26" x14ac:dyDescent="0.2">
      <c r="A33" s="211">
        <v>2</v>
      </c>
      <c r="B33" s="211" t="s">
        <v>286</v>
      </c>
      <c r="C33" s="211">
        <v>3</v>
      </c>
      <c r="D33" s="212">
        <v>966</v>
      </c>
      <c r="E33" s="212"/>
      <c r="F33" s="212"/>
      <c r="G33" s="212">
        <v>966</v>
      </c>
      <c r="H33" s="212">
        <v>123</v>
      </c>
      <c r="I33" s="212"/>
      <c r="J33" s="212"/>
      <c r="K33" s="212">
        <v>123</v>
      </c>
      <c r="L33" s="214">
        <v>1889895.29</v>
      </c>
      <c r="M33" s="214"/>
      <c r="N33" s="214"/>
      <c r="O33" s="214">
        <v>1889895.29</v>
      </c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</row>
    <row r="34" spans="1:26" x14ac:dyDescent="0.2">
      <c r="A34" s="211">
        <v>3</v>
      </c>
      <c r="B34" s="211" t="s">
        <v>287</v>
      </c>
      <c r="C34" s="211">
        <v>2</v>
      </c>
      <c r="D34" s="212">
        <v>666</v>
      </c>
      <c r="E34" s="212"/>
      <c r="F34" s="212"/>
      <c r="G34" s="212">
        <v>666</v>
      </c>
      <c r="H34" s="212">
        <v>100</v>
      </c>
      <c r="I34" s="212"/>
      <c r="J34" s="212"/>
      <c r="K34" s="212">
        <v>100</v>
      </c>
      <c r="L34" s="214">
        <v>1536500.24</v>
      </c>
      <c r="M34" s="214"/>
      <c r="N34" s="214"/>
      <c r="O34" s="214">
        <v>1536500.24</v>
      </c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</row>
    <row r="35" spans="1:26" x14ac:dyDescent="0.2">
      <c r="A35" s="211">
        <v>4</v>
      </c>
      <c r="B35" s="211" t="s">
        <v>288</v>
      </c>
      <c r="C35" s="211">
        <v>10</v>
      </c>
      <c r="D35" s="212">
        <v>2770</v>
      </c>
      <c r="E35" s="212"/>
      <c r="F35" s="212"/>
      <c r="G35" s="212">
        <v>2770</v>
      </c>
      <c r="H35" s="212">
        <v>386</v>
      </c>
      <c r="I35" s="212"/>
      <c r="J35" s="212"/>
      <c r="K35" s="212">
        <v>386</v>
      </c>
      <c r="L35" s="214">
        <v>4221826.58</v>
      </c>
      <c r="M35" s="214"/>
      <c r="N35" s="214"/>
      <c r="O35" s="214">
        <v>4221826.58</v>
      </c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</row>
    <row r="36" spans="1:26" x14ac:dyDescent="0.2">
      <c r="A36" s="211">
        <v>5</v>
      </c>
      <c r="B36" s="211" t="s">
        <v>289</v>
      </c>
      <c r="C36" s="211">
        <v>7</v>
      </c>
      <c r="D36" s="212">
        <v>2345</v>
      </c>
      <c r="E36" s="212"/>
      <c r="F36" s="212"/>
      <c r="G36" s="212">
        <v>2345</v>
      </c>
      <c r="H36" s="212">
        <v>194</v>
      </c>
      <c r="I36" s="212"/>
      <c r="J36" s="212"/>
      <c r="K36" s="212">
        <v>194</v>
      </c>
      <c r="L36" s="214">
        <v>3070127.64</v>
      </c>
      <c r="M36" s="214"/>
      <c r="N36" s="214"/>
      <c r="O36" s="214">
        <v>3070127.64</v>
      </c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</row>
    <row r="37" spans="1:26" x14ac:dyDescent="0.2">
      <c r="A37" s="211">
        <v>6</v>
      </c>
      <c r="B37" s="211" t="s">
        <v>290</v>
      </c>
      <c r="C37" s="211">
        <v>7</v>
      </c>
      <c r="D37" s="212">
        <v>2282</v>
      </c>
      <c r="E37" s="212"/>
      <c r="F37" s="212"/>
      <c r="G37" s="212">
        <v>2282</v>
      </c>
      <c r="H37" s="212">
        <v>275</v>
      </c>
      <c r="I37" s="212"/>
      <c r="J37" s="212"/>
      <c r="K37" s="212">
        <v>275</v>
      </c>
      <c r="L37" s="214">
        <v>4619543.34</v>
      </c>
      <c r="M37" s="214"/>
      <c r="N37" s="214"/>
      <c r="O37" s="214">
        <v>4619543.34</v>
      </c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</row>
    <row r="38" spans="1:26" x14ac:dyDescent="0.2">
      <c r="A38" s="211">
        <v>7</v>
      </c>
      <c r="B38" s="211" t="s">
        <v>291</v>
      </c>
      <c r="C38" s="211">
        <v>23</v>
      </c>
      <c r="D38" s="212">
        <v>7774</v>
      </c>
      <c r="E38" s="212"/>
      <c r="F38" s="212"/>
      <c r="G38" s="212">
        <v>7774</v>
      </c>
      <c r="H38" s="212">
        <v>744</v>
      </c>
      <c r="I38" s="212"/>
      <c r="J38" s="212"/>
      <c r="K38" s="212">
        <v>744</v>
      </c>
      <c r="L38" s="214">
        <v>13073399.08</v>
      </c>
      <c r="M38" s="214"/>
      <c r="N38" s="214"/>
      <c r="O38" s="214">
        <v>13073399.08</v>
      </c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</row>
    <row r="39" spans="1:26" x14ac:dyDescent="0.2">
      <c r="A39" s="211">
        <v>8</v>
      </c>
      <c r="B39" s="211" t="s">
        <v>292</v>
      </c>
      <c r="C39" s="211">
        <v>17</v>
      </c>
      <c r="D39" s="212">
        <v>5491</v>
      </c>
      <c r="E39" s="212"/>
      <c r="F39" s="212"/>
      <c r="G39" s="212">
        <v>5491</v>
      </c>
      <c r="H39" s="212">
        <v>608</v>
      </c>
      <c r="I39" s="212"/>
      <c r="J39" s="212"/>
      <c r="K39" s="212">
        <v>608</v>
      </c>
      <c r="L39" s="214">
        <v>9643165.9800000004</v>
      </c>
      <c r="M39" s="214"/>
      <c r="N39" s="214"/>
      <c r="O39" s="214">
        <v>9643165.9800000004</v>
      </c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</row>
    <row r="40" spans="1:26" ht="15" x14ac:dyDescent="0.25">
      <c r="A40" s="216"/>
      <c r="B40" s="216" t="s">
        <v>293</v>
      </c>
      <c r="C40" s="216">
        <v>71</v>
      </c>
      <c r="D40" s="217">
        <v>22848</v>
      </c>
      <c r="E40" s="217">
        <v>0</v>
      </c>
      <c r="F40" s="217">
        <v>0</v>
      </c>
      <c r="G40" s="217">
        <v>22848</v>
      </c>
      <c r="H40" s="217">
        <v>2553</v>
      </c>
      <c r="I40" s="217">
        <v>0</v>
      </c>
      <c r="J40" s="217">
        <v>0</v>
      </c>
      <c r="K40" s="217">
        <v>2553</v>
      </c>
      <c r="L40" s="218">
        <v>39944353.439999998</v>
      </c>
      <c r="M40" s="218">
        <v>0</v>
      </c>
      <c r="N40" s="218">
        <v>0</v>
      </c>
      <c r="O40" s="218">
        <v>39944353.439999998</v>
      </c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</row>
    <row r="41" spans="1:26" x14ac:dyDescent="0.2">
      <c r="A41" s="193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220"/>
      <c r="M41" s="220"/>
      <c r="N41" s="220"/>
      <c r="O41" s="220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</row>
    <row r="42" spans="1:26" x14ac:dyDescent="0.2">
      <c r="A42" s="193" t="s">
        <v>330</v>
      </c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220"/>
      <c r="M42" s="220"/>
      <c r="N42" s="220"/>
      <c r="O42" s="220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</row>
    <row r="43" spans="1:26" x14ac:dyDescent="0.2">
      <c r="A43" s="211">
        <v>1</v>
      </c>
      <c r="B43" s="211" t="s">
        <v>286</v>
      </c>
      <c r="C43" s="211"/>
      <c r="D43" s="212"/>
      <c r="E43" s="212"/>
      <c r="F43" s="212"/>
      <c r="G43" s="212">
        <v>0</v>
      </c>
      <c r="H43" s="212"/>
      <c r="I43" s="212"/>
      <c r="J43" s="212"/>
      <c r="K43" s="212">
        <v>0</v>
      </c>
      <c r="L43" s="214"/>
      <c r="M43" s="214"/>
      <c r="N43" s="214"/>
      <c r="O43" s="214">
        <v>0</v>
      </c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</row>
    <row r="44" spans="1:26" x14ac:dyDescent="0.2">
      <c r="A44" s="211">
        <v>2</v>
      </c>
      <c r="B44" s="211" t="s">
        <v>287</v>
      </c>
      <c r="C44" s="211"/>
      <c r="D44" s="212"/>
      <c r="E44" s="212"/>
      <c r="F44" s="212"/>
      <c r="G44" s="212">
        <v>0</v>
      </c>
      <c r="H44" s="212"/>
      <c r="I44" s="212"/>
      <c r="J44" s="212"/>
      <c r="K44" s="212">
        <v>0</v>
      </c>
      <c r="L44" s="214"/>
      <c r="M44" s="214"/>
      <c r="N44" s="214"/>
      <c r="O44" s="214">
        <v>0</v>
      </c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</row>
    <row r="45" spans="1:26" x14ac:dyDescent="0.2">
      <c r="A45" s="211">
        <v>3</v>
      </c>
      <c r="B45" s="211" t="s">
        <v>290</v>
      </c>
      <c r="C45" s="211">
        <v>2</v>
      </c>
      <c r="D45" s="212">
        <v>652</v>
      </c>
      <c r="E45" s="212"/>
      <c r="F45" s="212"/>
      <c r="G45" s="212">
        <v>652</v>
      </c>
      <c r="H45" s="212">
        <v>90</v>
      </c>
      <c r="I45" s="212"/>
      <c r="J45" s="212"/>
      <c r="K45" s="212">
        <v>90</v>
      </c>
      <c r="L45" s="214">
        <v>1141166.79</v>
      </c>
      <c r="M45" s="214"/>
      <c r="N45" s="214"/>
      <c r="O45" s="214">
        <v>1141166.79</v>
      </c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</row>
    <row r="46" spans="1:26" x14ac:dyDescent="0.2">
      <c r="A46" s="211">
        <v>4</v>
      </c>
      <c r="B46" s="211" t="s">
        <v>291</v>
      </c>
      <c r="C46" s="211">
        <v>13</v>
      </c>
      <c r="D46" s="212">
        <v>4394</v>
      </c>
      <c r="E46" s="212"/>
      <c r="F46" s="212"/>
      <c r="G46" s="212">
        <v>4394</v>
      </c>
      <c r="H46" s="212">
        <v>437</v>
      </c>
      <c r="I46" s="212"/>
      <c r="J46" s="212"/>
      <c r="K46" s="212">
        <v>437</v>
      </c>
      <c r="L46" s="214">
        <v>9703100.6799999997</v>
      </c>
      <c r="M46" s="214"/>
      <c r="N46" s="214"/>
      <c r="O46" s="214">
        <v>9703100.6799999997</v>
      </c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</row>
    <row r="47" spans="1:26" x14ac:dyDescent="0.2">
      <c r="A47" s="211">
        <v>5</v>
      </c>
      <c r="B47" s="211" t="s">
        <v>292</v>
      </c>
      <c r="C47" s="211">
        <v>7</v>
      </c>
      <c r="D47" s="212">
        <v>2261</v>
      </c>
      <c r="E47" s="212"/>
      <c r="F47" s="212"/>
      <c r="G47" s="212">
        <v>2261</v>
      </c>
      <c r="H47" s="212">
        <v>250</v>
      </c>
      <c r="I47" s="212"/>
      <c r="J47" s="212"/>
      <c r="K47" s="212">
        <v>250</v>
      </c>
      <c r="L47" s="214">
        <v>4183763.09</v>
      </c>
      <c r="M47" s="214"/>
      <c r="N47" s="214"/>
      <c r="O47" s="214">
        <v>4183763.09</v>
      </c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</row>
    <row r="48" spans="1:26" ht="15" x14ac:dyDescent="0.25">
      <c r="A48" s="216"/>
      <c r="B48" s="216" t="s">
        <v>293</v>
      </c>
      <c r="C48" s="216">
        <v>22</v>
      </c>
      <c r="D48" s="217">
        <v>7307</v>
      </c>
      <c r="E48" s="217">
        <v>0</v>
      </c>
      <c r="F48" s="217">
        <v>0</v>
      </c>
      <c r="G48" s="217">
        <v>7307</v>
      </c>
      <c r="H48" s="217">
        <v>777</v>
      </c>
      <c r="I48" s="217">
        <v>0</v>
      </c>
      <c r="J48" s="217">
        <v>0</v>
      </c>
      <c r="K48" s="217">
        <v>777</v>
      </c>
      <c r="L48" s="218">
        <v>15028030.559999999</v>
      </c>
      <c r="M48" s="218">
        <v>0</v>
      </c>
      <c r="N48" s="218">
        <v>0</v>
      </c>
      <c r="O48" s="218">
        <v>15028030.559999999</v>
      </c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</row>
    <row r="49" spans="1:26" x14ac:dyDescent="0.2">
      <c r="A49" s="193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220"/>
      <c r="M49" s="220"/>
      <c r="N49" s="220"/>
      <c r="O49" s="220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</row>
    <row r="50" spans="1:26" x14ac:dyDescent="0.2">
      <c r="A50" s="193" t="s">
        <v>365</v>
      </c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220"/>
      <c r="M50" s="220"/>
      <c r="N50" s="220"/>
      <c r="O50" s="220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</row>
    <row r="51" spans="1:26" x14ac:dyDescent="0.2">
      <c r="A51" s="211">
        <v>1</v>
      </c>
      <c r="B51" s="211" t="s">
        <v>294</v>
      </c>
      <c r="C51" s="211">
        <v>1</v>
      </c>
      <c r="D51" s="212">
        <v>277</v>
      </c>
      <c r="E51" s="212"/>
      <c r="F51" s="212"/>
      <c r="G51" s="212">
        <v>277</v>
      </c>
      <c r="H51" s="212">
        <v>70</v>
      </c>
      <c r="I51" s="212"/>
      <c r="J51" s="212"/>
      <c r="K51" s="212">
        <v>70</v>
      </c>
      <c r="L51" s="214">
        <v>1076801.58</v>
      </c>
      <c r="M51" s="214"/>
      <c r="N51" s="214"/>
      <c r="O51" s="214">
        <v>1076801.58</v>
      </c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</row>
    <row r="52" spans="1:26" x14ac:dyDescent="0.2">
      <c r="A52" s="211">
        <v>2</v>
      </c>
      <c r="B52" s="211" t="s">
        <v>286</v>
      </c>
      <c r="C52" s="211">
        <v>2</v>
      </c>
      <c r="D52" s="212">
        <v>644</v>
      </c>
      <c r="E52" s="212"/>
      <c r="F52" s="212"/>
      <c r="G52" s="212">
        <v>644</v>
      </c>
      <c r="H52" s="212">
        <v>135</v>
      </c>
      <c r="I52" s="212"/>
      <c r="J52" s="212"/>
      <c r="K52" s="212">
        <v>135</v>
      </c>
      <c r="L52" s="214">
        <v>2076688.75</v>
      </c>
      <c r="M52" s="214"/>
      <c r="N52" s="214"/>
      <c r="O52" s="214">
        <v>2076688.75</v>
      </c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</row>
    <row r="53" spans="1:26" x14ac:dyDescent="0.2">
      <c r="A53" s="211">
        <v>3</v>
      </c>
      <c r="B53" s="211" t="s">
        <v>287</v>
      </c>
      <c r="C53" s="211">
        <v>4</v>
      </c>
      <c r="D53" s="212">
        <v>1332</v>
      </c>
      <c r="E53" s="212"/>
      <c r="F53" s="212"/>
      <c r="G53" s="212">
        <v>1332</v>
      </c>
      <c r="H53" s="212">
        <v>155</v>
      </c>
      <c r="I53" s="212"/>
      <c r="J53" s="212"/>
      <c r="K53" s="212">
        <v>155</v>
      </c>
      <c r="L53" s="214">
        <v>2384346.33</v>
      </c>
      <c r="M53" s="214"/>
      <c r="N53" s="214"/>
      <c r="O53" s="214">
        <v>2384346.33</v>
      </c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</row>
    <row r="54" spans="1:26" x14ac:dyDescent="0.2">
      <c r="A54" s="211">
        <v>4</v>
      </c>
      <c r="B54" s="211" t="s">
        <v>366</v>
      </c>
      <c r="C54" s="211">
        <v>4</v>
      </c>
      <c r="D54" s="212">
        <v>1320</v>
      </c>
      <c r="E54" s="212"/>
      <c r="F54" s="212"/>
      <c r="G54" s="212">
        <v>1320</v>
      </c>
      <c r="H54" s="212">
        <v>72</v>
      </c>
      <c r="I54" s="212"/>
      <c r="J54" s="212"/>
      <c r="K54" s="212">
        <v>72</v>
      </c>
      <c r="L54" s="214">
        <v>2072395.32</v>
      </c>
      <c r="M54" s="214"/>
      <c r="N54" s="214"/>
      <c r="O54" s="214">
        <v>2072395.32</v>
      </c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</row>
    <row r="55" spans="1:26" x14ac:dyDescent="0.2">
      <c r="A55" s="211">
        <v>5</v>
      </c>
      <c r="B55" s="211" t="s">
        <v>289</v>
      </c>
      <c r="C55" s="211">
        <v>7</v>
      </c>
      <c r="D55" s="212">
        <v>2345</v>
      </c>
      <c r="E55" s="212"/>
      <c r="F55" s="212"/>
      <c r="G55" s="212">
        <v>2345</v>
      </c>
      <c r="H55" s="212">
        <v>194</v>
      </c>
      <c r="I55" s="212"/>
      <c r="J55" s="212"/>
      <c r="K55" s="212">
        <v>194</v>
      </c>
      <c r="L55" s="214">
        <v>2685288.41</v>
      </c>
      <c r="M55" s="214"/>
      <c r="N55" s="214"/>
      <c r="O55" s="214">
        <v>2685288.41</v>
      </c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</row>
    <row r="56" spans="1:26" x14ac:dyDescent="0.2">
      <c r="A56" s="211">
        <v>6</v>
      </c>
      <c r="B56" s="211" t="s">
        <v>290</v>
      </c>
      <c r="C56" s="211">
        <v>8</v>
      </c>
      <c r="D56" s="212">
        <v>2608</v>
      </c>
      <c r="E56" s="212"/>
      <c r="F56" s="212"/>
      <c r="G56" s="212">
        <v>2608</v>
      </c>
      <c r="H56" s="212">
        <v>300</v>
      </c>
      <c r="I56" s="212"/>
      <c r="J56" s="212"/>
      <c r="K56" s="212">
        <v>300</v>
      </c>
      <c r="L56" s="214">
        <v>4374036.41</v>
      </c>
      <c r="M56" s="214"/>
      <c r="N56" s="214"/>
      <c r="O56" s="214">
        <v>4374036.41</v>
      </c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</row>
    <row r="57" spans="1:26" x14ac:dyDescent="0.2">
      <c r="A57" s="211">
        <v>7</v>
      </c>
      <c r="B57" s="211" t="s">
        <v>291</v>
      </c>
      <c r="C57" s="211">
        <v>20</v>
      </c>
      <c r="D57" s="212">
        <v>6760</v>
      </c>
      <c r="E57" s="212"/>
      <c r="F57" s="212"/>
      <c r="G57" s="212">
        <v>6760</v>
      </c>
      <c r="H57" s="212">
        <v>652</v>
      </c>
      <c r="I57" s="212"/>
      <c r="J57" s="212"/>
      <c r="K57" s="212">
        <v>652</v>
      </c>
      <c r="L57" s="214">
        <v>14476937.390000001</v>
      </c>
      <c r="M57" s="214"/>
      <c r="N57" s="214"/>
      <c r="O57" s="214">
        <v>14476937.390000001</v>
      </c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</row>
    <row r="58" spans="1:26" x14ac:dyDescent="0.2">
      <c r="A58" s="211">
        <v>8</v>
      </c>
      <c r="B58" s="211" t="s">
        <v>292</v>
      </c>
      <c r="C58" s="211">
        <v>18</v>
      </c>
      <c r="D58" s="212">
        <v>5814</v>
      </c>
      <c r="E58" s="212"/>
      <c r="F58" s="212"/>
      <c r="G58" s="212">
        <v>5814</v>
      </c>
      <c r="H58" s="212">
        <v>643</v>
      </c>
      <c r="I58" s="212"/>
      <c r="J58" s="212"/>
      <c r="K58" s="212">
        <v>643</v>
      </c>
      <c r="L58" s="214">
        <v>12184878.75</v>
      </c>
      <c r="M58" s="214"/>
      <c r="N58" s="214"/>
      <c r="O58" s="214">
        <v>12184878.75</v>
      </c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</row>
    <row r="59" spans="1:26" ht="15" x14ac:dyDescent="0.25">
      <c r="A59" s="216"/>
      <c r="B59" s="216" t="s">
        <v>293</v>
      </c>
      <c r="C59" s="216">
        <v>64</v>
      </c>
      <c r="D59" s="217">
        <v>21100</v>
      </c>
      <c r="E59" s="217">
        <v>0</v>
      </c>
      <c r="F59" s="217">
        <v>0</v>
      </c>
      <c r="G59" s="217">
        <v>21100</v>
      </c>
      <c r="H59" s="217">
        <v>2221</v>
      </c>
      <c r="I59" s="217">
        <v>0</v>
      </c>
      <c r="J59" s="217">
        <v>0</v>
      </c>
      <c r="K59" s="217">
        <v>2221</v>
      </c>
      <c r="L59" s="218">
        <v>41331372.939999998</v>
      </c>
      <c r="M59" s="218">
        <v>0</v>
      </c>
      <c r="N59" s="218">
        <v>0</v>
      </c>
      <c r="O59" s="218">
        <v>41331372.939999998</v>
      </c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</row>
    <row r="60" spans="1:26" x14ac:dyDescent="0.2">
      <c r="A60" s="193"/>
      <c r="B60" s="193"/>
      <c r="C60" s="193"/>
      <c r="D60" s="193"/>
      <c r="E60" s="193"/>
      <c r="F60" s="193"/>
      <c r="G60" s="193"/>
      <c r="H60" s="193"/>
      <c r="I60" s="193"/>
      <c r="J60" s="193"/>
      <c r="K60" s="193"/>
      <c r="L60" s="220"/>
      <c r="M60" s="220"/>
      <c r="N60" s="220"/>
      <c r="O60" s="220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</row>
    <row r="61" spans="1:26" x14ac:dyDescent="0.2">
      <c r="A61" s="193" t="s">
        <v>331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220"/>
      <c r="M61" s="220"/>
      <c r="N61" s="220"/>
      <c r="O61" s="220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</row>
    <row r="62" spans="1:26" x14ac:dyDescent="0.2">
      <c r="A62" s="211">
        <v>1</v>
      </c>
      <c r="B62" s="211" t="s">
        <v>294</v>
      </c>
      <c r="C62" s="211">
        <v>2</v>
      </c>
      <c r="D62" s="212">
        <v>554</v>
      </c>
      <c r="E62" s="212"/>
      <c r="F62" s="212"/>
      <c r="G62" s="212">
        <v>554</v>
      </c>
      <c r="H62" s="212">
        <v>90</v>
      </c>
      <c r="I62" s="212"/>
      <c r="J62" s="212"/>
      <c r="K62" s="212">
        <v>90</v>
      </c>
      <c r="L62" s="214">
        <v>2099473.3199999998</v>
      </c>
      <c r="M62" s="214"/>
      <c r="N62" s="214"/>
      <c r="O62" s="214">
        <v>2099473.3199999998</v>
      </c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</row>
    <row r="63" spans="1:26" x14ac:dyDescent="0.2">
      <c r="A63" s="211">
        <v>2</v>
      </c>
      <c r="B63" s="211" t="s">
        <v>286</v>
      </c>
      <c r="C63" s="211">
        <v>3</v>
      </c>
      <c r="D63" s="212">
        <v>966</v>
      </c>
      <c r="E63" s="212"/>
      <c r="F63" s="212"/>
      <c r="G63" s="212">
        <v>966</v>
      </c>
      <c r="H63" s="212">
        <v>120</v>
      </c>
      <c r="I63" s="212"/>
      <c r="J63" s="212"/>
      <c r="K63" s="212">
        <v>120</v>
      </c>
      <c r="L63" s="214">
        <v>1695797.93</v>
      </c>
      <c r="M63" s="214"/>
      <c r="N63" s="214"/>
      <c r="O63" s="214">
        <v>1695797.93</v>
      </c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</row>
    <row r="64" spans="1:26" x14ac:dyDescent="0.2">
      <c r="A64" s="211">
        <v>3</v>
      </c>
      <c r="B64" s="211" t="s">
        <v>287</v>
      </c>
      <c r="C64" s="211">
        <v>1</v>
      </c>
      <c r="D64" s="212">
        <v>333</v>
      </c>
      <c r="E64" s="212"/>
      <c r="F64" s="212"/>
      <c r="G64" s="212">
        <v>333</v>
      </c>
      <c r="H64" s="212">
        <v>90</v>
      </c>
      <c r="I64" s="212"/>
      <c r="J64" s="212"/>
      <c r="K64" s="212">
        <v>90</v>
      </c>
      <c r="L64" s="214">
        <v>1152160.8</v>
      </c>
      <c r="M64" s="214"/>
      <c r="N64" s="214"/>
      <c r="O64" s="214">
        <v>1152160.8</v>
      </c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</row>
    <row r="65" spans="1:26" x14ac:dyDescent="0.2">
      <c r="A65" s="211">
        <v>4</v>
      </c>
      <c r="B65" s="211" t="s">
        <v>288</v>
      </c>
      <c r="C65" s="211">
        <v>10</v>
      </c>
      <c r="D65" s="212">
        <v>2770</v>
      </c>
      <c r="E65" s="212"/>
      <c r="F65" s="212"/>
      <c r="G65" s="212">
        <v>2770</v>
      </c>
      <c r="H65" s="212">
        <v>386</v>
      </c>
      <c r="I65" s="212"/>
      <c r="J65" s="212"/>
      <c r="K65" s="212">
        <v>386</v>
      </c>
      <c r="L65" s="214">
        <v>4221826.58</v>
      </c>
      <c r="M65" s="214"/>
      <c r="N65" s="214"/>
      <c r="O65" s="214">
        <v>4221826.58</v>
      </c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</row>
    <row r="66" spans="1:26" x14ac:dyDescent="0.2">
      <c r="A66" s="211">
        <v>5</v>
      </c>
      <c r="B66" s="211" t="s">
        <v>289</v>
      </c>
      <c r="C66" s="211">
        <v>6</v>
      </c>
      <c r="D66" s="212">
        <v>2010</v>
      </c>
      <c r="E66" s="212"/>
      <c r="F66" s="212"/>
      <c r="G66" s="212">
        <v>2010</v>
      </c>
      <c r="H66" s="212">
        <v>170</v>
      </c>
      <c r="I66" s="212"/>
      <c r="J66" s="212"/>
      <c r="K66" s="212">
        <v>170</v>
      </c>
      <c r="L66" s="214">
        <v>2690318.03</v>
      </c>
      <c r="M66" s="214"/>
      <c r="N66" s="214"/>
      <c r="O66" s="214">
        <v>2690318.03</v>
      </c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</row>
    <row r="67" spans="1:26" x14ac:dyDescent="0.2">
      <c r="A67" s="211">
        <v>6</v>
      </c>
      <c r="B67" s="211" t="s">
        <v>290</v>
      </c>
      <c r="C67" s="211">
        <v>7</v>
      </c>
      <c r="D67" s="212">
        <v>2282</v>
      </c>
      <c r="E67" s="212"/>
      <c r="F67" s="212"/>
      <c r="G67" s="212">
        <v>2282</v>
      </c>
      <c r="H67" s="212">
        <v>252</v>
      </c>
      <c r="I67" s="212"/>
      <c r="J67" s="212"/>
      <c r="K67" s="212">
        <v>252</v>
      </c>
      <c r="L67" s="214">
        <v>3490641.03</v>
      </c>
      <c r="M67" s="214"/>
      <c r="N67" s="214"/>
      <c r="O67" s="214">
        <v>3490641.03</v>
      </c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</row>
    <row r="68" spans="1:26" x14ac:dyDescent="0.2">
      <c r="A68" s="211">
        <v>7</v>
      </c>
      <c r="B68" s="211" t="s">
        <v>291</v>
      </c>
      <c r="C68" s="211">
        <v>16</v>
      </c>
      <c r="D68" s="212">
        <v>5408</v>
      </c>
      <c r="E68" s="212"/>
      <c r="F68" s="212"/>
      <c r="G68" s="212">
        <v>5408</v>
      </c>
      <c r="H68" s="212">
        <v>542</v>
      </c>
      <c r="I68" s="212"/>
      <c r="J68" s="212"/>
      <c r="K68" s="212">
        <v>542</v>
      </c>
      <c r="L68" s="214">
        <v>9555800.7699999996</v>
      </c>
      <c r="M68" s="214"/>
      <c r="N68" s="214"/>
      <c r="O68" s="214">
        <v>9555800.7699999996</v>
      </c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</row>
    <row r="69" spans="1:26" x14ac:dyDescent="0.2">
      <c r="A69" s="211">
        <v>8</v>
      </c>
      <c r="B69" s="211" t="s">
        <v>292</v>
      </c>
      <c r="C69" s="211">
        <v>17</v>
      </c>
      <c r="D69" s="212">
        <v>5491</v>
      </c>
      <c r="E69" s="212"/>
      <c r="F69" s="212"/>
      <c r="G69" s="212">
        <v>5491</v>
      </c>
      <c r="H69" s="212">
        <v>607</v>
      </c>
      <c r="I69" s="212"/>
      <c r="J69" s="212"/>
      <c r="K69" s="212">
        <v>607</v>
      </c>
      <c r="L69" s="214">
        <v>11625207.710000001</v>
      </c>
      <c r="M69" s="214"/>
      <c r="N69" s="214"/>
      <c r="O69" s="214">
        <v>11625207.710000001</v>
      </c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</row>
    <row r="70" spans="1:26" ht="15" x14ac:dyDescent="0.25">
      <c r="A70" s="216"/>
      <c r="B70" s="216" t="s">
        <v>293</v>
      </c>
      <c r="C70" s="216">
        <v>62</v>
      </c>
      <c r="D70" s="217">
        <v>19814</v>
      </c>
      <c r="E70" s="217">
        <v>0</v>
      </c>
      <c r="F70" s="217">
        <v>0</v>
      </c>
      <c r="G70" s="217">
        <v>19814</v>
      </c>
      <c r="H70" s="217">
        <v>2257</v>
      </c>
      <c r="I70" s="217">
        <v>0</v>
      </c>
      <c r="J70" s="217">
        <v>0</v>
      </c>
      <c r="K70" s="217">
        <v>2257</v>
      </c>
      <c r="L70" s="218">
        <v>36531226.170000002</v>
      </c>
      <c r="M70" s="218">
        <v>0</v>
      </c>
      <c r="N70" s="218">
        <v>0</v>
      </c>
      <c r="O70" s="218">
        <v>36531226.170000002</v>
      </c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</row>
    <row r="71" spans="1:26" x14ac:dyDescent="0.2">
      <c r="A71" s="193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220"/>
      <c r="M71" s="220"/>
      <c r="N71" s="220"/>
      <c r="O71" s="220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</row>
    <row r="72" spans="1:26" x14ac:dyDescent="0.2">
      <c r="A72" s="193" t="s">
        <v>332</v>
      </c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220"/>
      <c r="M72" s="220"/>
      <c r="N72" s="220"/>
      <c r="O72" s="220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</row>
    <row r="73" spans="1:26" x14ac:dyDescent="0.2">
      <c r="A73" s="211">
        <v>1</v>
      </c>
      <c r="B73" s="211" t="s">
        <v>286</v>
      </c>
      <c r="C73" s="211">
        <v>3</v>
      </c>
      <c r="D73" s="212">
        <v>966</v>
      </c>
      <c r="E73" s="212"/>
      <c r="F73" s="212"/>
      <c r="G73" s="212">
        <v>966</v>
      </c>
      <c r="H73" s="212">
        <v>188</v>
      </c>
      <c r="I73" s="212"/>
      <c r="J73" s="212"/>
      <c r="K73" s="212">
        <v>188</v>
      </c>
      <c r="L73" s="214">
        <v>3260695.57</v>
      </c>
      <c r="M73" s="214"/>
      <c r="N73" s="214"/>
      <c r="O73" s="214">
        <v>3260695.57</v>
      </c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</row>
    <row r="74" spans="1:26" x14ac:dyDescent="0.2">
      <c r="A74" s="211">
        <v>2</v>
      </c>
      <c r="B74" s="211" t="s">
        <v>287</v>
      </c>
      <c r="C74" s="211">
        <v>4</v>
      </c>
      <c r="D74" s="212">
        <v>1332</v>
      </c>
      <c r="E74" s="212"/>
      <c r="F74" s="212"/>
      <c r="G74" s="212">
        <v>1332</v>
      </c>
      <c r="H74" s="212">
        <v>154</v>
      </c>
      <c r="I74" s="212"/>
      <c r="J74" s="212"/>
      <c r="K74" s="212">
        <v>154</v>
      </c>
      <c r="L74" s="214">
        <v>1567224.69</v>
      </c>
      <c r="M74" s="214"/>
      <c r="N74" s="214"/>
      <c r="O74" s="214">
        <v>1567224.69</v>
      </c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</row>
    <row r="75" spans="1:26" x14ac:dyDescent="0.2">
      <c r="A75" s="211">
        <v>3</v>
      </c>
      <c r="B75" s="211" t="s">
        <v>366</v>
      </c>
      <c r="C75" s="211">
        <v>5</v>
      </c>
      <c r="D75" s="212">
        <v>1650</v>
      </c>
      <c r="E75" s="212"/>
      <c r="F75" s="212"/>
      <c r="G75" s="212">
        <v>1650</v>
      </c>
      <c r="H75" s="212">
        <v>90</v>
      </c>
      <c r="I75" s="212"/>
      <c r="J75" s="212"/>
      <c r="K75" s="212">
        <v>90</v>
      </c>
      <c r="L75" s="214">
        <v>1728355.79</v>
      </c>
      <c r="M75" s="214"/>
      <c r="N75" s="214"/>
      <c r="O75" s="214">
        <v>1728355.79</v>
      </c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</row>
    <row r="76" spans="1:26" x14ac:dyDescent="0.2">
      <c r="A76" s="211">
        <v>4</v>
      </c>
      <c r="B76" s="211" t="s">
        <v>289</v>
      </c>
      <c r="C76" s="211">
        <v>8</v>
      </c>
      <c r="D76" s="212">
        <v>2680</v>
      </c>
      <c r="E76" s="212"/>
      <c r="F76" s="212"/>
      <c r="G76" s="212">
        <v>2680</v>
      </c>
      <c r="H76" s="212">
        <v>227</v>
      </c>
      <c r="I76" s="212"/>
      <c r="J76" s="212"/>
      <c r="K76" s="212">
        <v>227</v>
      </c>
      <c r="L76" s="214">
        <v>3593618.29</v>
      </c>
      <c r="M76" s="214"/>
      <c r="N76" s="214"/>
      <c r="O76" s="214">
        <v>3593618.29</v>
      </c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</row>
    <row r="77" spans="1:26" x14ac:dyDescent="0.2">
      <c r="A77" s="211">
        <v>5</v>
      </c>
      <c r="B77" s="211" t="s">
        <v>290</v>
      </c>
      <c r="C77" s="211">
        <v>14</v>
      </c>
      <c r="D77" s="212">
        <v>4564</v>
      </c>
      <c r="E77" s="212"/>
      <c r="F77" s="212"/>
      <c r="G77" s="212">
        <v>4564</v>
      </c>
      <c r="H77" s="212">
        <v>520</v>
      </c>
      <c r="I77" s="212"/>
      <c r="J77" s="212"/>
      <c r="K77" s="212">
        <v>520</v>
      </c>
      <c r="L77" s="214">
        <v>5787133.9699999997</v>
      </c>
      <c r="M77" s="214"/>
      <c r="N77" s="214"/>
      <c r="O77" s="214">
        <v>5787133.9699999997</v>
      </c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</row>
    <row r="78" spans="1:26" x14ac:dyDescent="0.2">
      <c r="A78" s="211">
        <v>6</v>
      </c>
      <c r="B78" s="211" t="s">
        <v>291</v>
      </c>
      <c r="C78" s="211">
        <v>22</v>
      </c>
      <c r="D78" s="212">
        <v>7436</v>
      </c>
      <c r="E78" s="212"/>
      <c r="F78" s="212"/>
      <c r="G78" s="212">
        <v>7436</v>
      </c>
      <c r="H78" s="212">
        <v>713</v>
      </c>
      <c r="I78" s="212"/>
      <c r="J78" s="212"/>
      <c r="K78" s="212">
        <v>713</v>
      </c>
      <c r="L78" s="214">
        <v>14276385.59</v>
      </c>
      <c r="M78" s="214"/>
      <c r="N78" s="214"/>
      <c r="O78" s="214">
        <v>14276385.59</v>
      </c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</row>
    <row r="79" spans="1:26" x14ac:dyDescent="0.2">
      <c r="A79" s="211">
        <v>7</v>
      </c>
      <c r="B79" s="211" t="s">
        <v>292</v>
      </c>
      <c r="C79" s="211">
        <v>16</v>
      </c>
      <c r="D79" s="212">
        <v>5168</v>
      </c>
      <c r="E79" s="212"/>
      <c r="F79" s="212"/>
      <c r="G79" s="212">
        <v>5168</v>
      </c>
      <c r="H79" s="212">
        <v>583</v>
      </c>
      <c r="I79" s="212"/>
      <c r="J79" s="212"/>
      <c r="K79" s="212">
        <v>583</v>
      </c>
      <c r="L79" s="214">
        <v>12433018.310000001</v>
      </c>
      <c r="M79" s="214"/>
      <c r="N79" s="214"/>
      <c r="O79" s="214">
        <v>12433018.310000001</v>
      </c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</row>
    <row r="80" spans="1:26" ht="15" x14ac:dyDescent="0.25">
      <c r="A80" s="216"/>
      <c r="B80" s="216" t="s">
        <v>293</v>
      </c>
      <c r="C80" s="216">
        <v>72</v>
      </c>
      <c r="D80" s="217">
        <v>23796</v>
      </c>
      <c r="E80" s="217">
        <v>0</v>
      </c>
      <c r="F80" s="217">
        <v>0</v>
      </c>
      <c r="G80" s="217">
        <v>23796</v>
      </c>
      <c r="H80" s="217">
        <v>2475</v>
      </c>
      <c r="I80" s="217">
        <v>0</v>
      </c>
      <c r="J80" s="217">
        <v>0</v>
      </c>
      <c r="K80" s="217">
        <v>2475</v>
      </c>
      <c r="L80" s="218">
        <v>42646432.210000001</v>
      </c>
      <c r="M80" s="218">
        <v>0</v>
      </c>
      <c r="N80" s="218">
        <v>0</v>
      </c>
      <c r="O80" s="218">
        <v>42646432.210000001</v>
      </c>
      <c r="P80" s="219"/>
      <c r="Q80" s="219"/>
      <c r="R80" s="219"/>
      <c r="S80" s="219"/>
      <c r="T80" s="219"/>
      <c r="U80" s="219"/>
      <c r="V80" s="219"/>
      <c r="W80" s="219"/>
      <c r="X80" s="219"/>
      <c r="Y80" s="219"/>
      <c r="Z80" s="219"/>
    </row>
    <row r="81" spans="1:26" x14ac:dyDescent="0.2">
      <c r="A81" s="193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L81" s="220"/>
      <c r="M81" s="220"/>
      <c r="N81" s="220"/>
      <c r="O81" s="220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</row>
    <row r="82" spans="1:26" x14ac:dyDescent="0.2">
      <c r="A82" s="193" t="s">
        <v>364</v>
      </c>
      <c r="B82" s="193"/>
      <c r="C82" s="193"/>
      <c r="D82" s="193"/>
      <c r="E82" s="193"/>
      <c r="F82" s="193"/>
      <c r="G82" s="193"/>
      <c r="H82" s="193"/>
      <c r="I82" s="193"/>
      <c r="J82" s="193"/>
      <c r="K82" s="193"/>
      <c r="L82" s="220"/>
      <c r="M82" s="220"/>
      <c r="N82" s="220"/>
      <c r="O82" s="220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</row>
    <row r="83" spans="1:26" x14ac:dyDescent="0.2">
      <c r="A83" s="211">
        <v>1</v>
      </c>
      <c r="B83" s="211" t="s">
        <v>294</v>
      </c>
      <c r="C83" s="211">
        <v>1</v>
      </c>
      <c r="D83" s="212">
        <v>277</v>
      </c>
      <c r="E83" s="212"/>
      <c r="F83" s="212"/>
      <c r="G83" s="212">
        <v>277</v>
      </c>
      <c r="H83" s="212">
        <v>55</v>
      </c>
      <c r="I83" s="212"/>
      <c r="J83" s="212"/>
      <c r="K83" s="212">
        <v>55</v>
      </c>
      <c r="L83" s="214">
        <v>1005869.7</v>
      </c>
      <c r="M83" s="214"/>
      <c r="N83" s="214"/>
      <c r="O83" s="214">
        <v>1005869.7</v>
      </c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</row>
    <row r="84" spans="1:26" x14ac:dyDescent="0.2">
      <c r="A84" s="211">
        <v>2</v>
      </c>
      <c r="B84" s="211" t="s">
        <v>286</v>
      </c>
      <c r="C84" s="211">
        <v>4</v>
      </c>
      <c r="D84" s="212">
        <v>1209</v>
      </c>
      <c r="E84" s="212"/>
      <c r="F84" s="212"/>
      <c r="G84" s="212">
        <v>1209</v>
      </c>
      <c r="H84" s="212">
        <v>169</v>
      </c>
      <c r="I84" s="212"/>
      <c r="J84" s="212"/>
      <c r="K84" s="212">
        <v>169</v>
      </c>
      <c r="L84" s="214">
        <v>2451056.75</v>
      </c>
      <c r="M84" s="214"/>
      <c r="N84" s="214"/>
      <c r="O84" s="214">
        <v>2451056.75</v>
      </c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</row>
    <row r="85" spans="1:26" x14ac:dyDescent="0.2">
      <c r="A85" s="211">
        <v>3</v>
      </c>
      <c r="B85" s="211" t="s">
        <v>287</v>
      </c>
      <c r="C85" s="211">
        <v>6</v>
      </c>
      <c r="D85" s="212">
        <v>1998</v>
      </c>
      <c r="E85" s="212"/>
      <c r="F85" s="212"/>
      <c r="G85" s="212">
        <v>1998</v>
      </c>
      <c r="H85" s="212">
        <v>360</v>
      </c>
      <c r="I85" s="212"/>
      <c r="J85" s="212"/>
      <c r="K85" s="212">
        <v>360</v>
      </c>
      <c r="L85" s="214">
        <v>5692901.1299999999</v>
      </c>
      <c r="M85" s="214"/>
      <c r="N85" s="214"/>
      <c r="O85" s="214">
        <v>5692901.1299999999</v>
      </c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</row>
    <row r="86" spans="1:26" x14ac:dyDescent="0.2">
      <c r="A86" s="211">
        <v>4</v>
      </c>
      <c r="B86" s="211" t="s">
        <v>295</v>
      </c>
      <c r="C86" s="211">
        <v>3</v>
      </c>
      <c r="D86" s="212">
        <v>969</v>
      </c>
      <c r="E86" s="212"/>
      <c r="F86" s="212"/>
      <c r="G86" s="212">
        <v>969</v>
      </c>
      <c r="H86" s="212">
        <v>108</v>
      </c>
      <c r="I86" s="212"/>
      <c r="J86" s="212"/>
      <c r="K86" s="212">
        <v>108</v>
      </c>
      <c r="L86" s="214">
        <v>1780752.96</v>
      </c>
      <c r="M86" s="214"/>
      <c r="N86" s="214"/>
      <c r="O86" s="214">
        <v>1780752.96</v>
      </c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</row>
    <row r="87" spans="1:26" x14ac:dyDescent="0.2">
      <c r="A87" s="211">
        <v>5</v>
      </c>
      <c r="B87" s="211" t="s">
        <v>289</v>
      </c>
      <c r="C87" s="211">
        <v>8</v>
      </c>
      <c r="D87" s="212">
        <v>2680</v>
      </c>
      <c r="E87" s="212"/>
      <c r="F87" s="212"/>
      <c r="G87" s="212">
        <v>2680</v>
      </c>
      <c r="H87" s="212">
        <v>243</v>
      </c>
      <c r="I87" s="212"/>
      <c r="J87" s="212"/>
      <c r="K87" s="212">
        <v>243</v>
      </c>
      <c r="L87" s="214">
        <v>3701885.03</v>
      </c>
      <c r="M87" s="214"/>
      <c r="N87" s="214"/>
      <c r="O87" s="214">
        <v>3701885.03</v>
      </c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</row>
    <row r="88" spans="1:26" x14ac:dyDescent="0.2">
      <c r="A88" s="211">
        <v>6</v>
      </c>
      <c r="B88" s="211" t="s">
        <v>290</v>
      </c>
      <c r="C88" s="211">
        <v>12</v>
      </c>
      <c r="D88" s="212">
        <v>3912</v>
      </c>
      <c r="E88" s="212"/>
      <c r="F88" s="212"/>
      <c r="G88" s="212">
        <v>3912</v>
      </c>
      <c r="H88" s="212">
        <v>452</v>
      </c>
      <c r="I88" s="212"/>
      <c r="J88" s="212"/>
      <c r="K88" s="212">
        <v>452</v>
      </c>
      <c r="L88" s="214">
        <v>6071698.29</v>
      </c>
      <c r="M88" s="214"/>
      <c r="N88" s="214"/>
      <c r="O88" s="214">
        <v>6071698.29</v>
      </c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</row>
    <row r="89" spans="1:26" x14ac:dyDescent="0.2">
      <c r="A89" s="211">
        <v>7</v>
      </c>
      <c r="B89" s="211" t="s">
        <v>291</v>
      </c>
      <c r="C89" s="211">
        <v>21</v>
      </c>
      <c r="D89" s="212">
        <v>7171</v>
      </c>
      <c r="E89" s="212"/>
      <c r="F89" s="212"/>
      <c r="G89" s="212">
        <v>7171</v>
      </c>
      <c r="H89" s="212">
        <v>683</v>
      </c>
      <c r="I89" s="212"/>
      <c r="J89" s="212"/>
      <c r="K89" s="212">
        <v>683</v>
      </c>
      <c r="L89" s="214">
        <v>15165258.029999999</v>
      </c>
      <c r="M89" s="214"/>
      <c r="N89" s="214"/>
      <c r="O89" s="214">
        <v>15165258.029999999</v>
      </c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</row>
    <row r="90" spans="1:26" x14ac:dyDescent="0.2">
      <c r="A90" s="211">
        <v>8</v>
      </c>
      <c r="B90" s="211" t="s">
        <v>292</v>
      </c>
      <c r="C90" s="211">
        <v>15</v>
      </c>
      <c r="D90" s="212">
        <v>4845</v>
      </c>
      <c r="E90" s="212"/>
      <c r="F90" s="212"/>
      <c r="G90" s="212">
        <v>4845</v>
      </c>
      <c r="H90" s="212">
        <v>536</v>
      </c>
      <c r="I90" s="212"/>
      <c r="J90" s="212"/>
      <c r="K90" s="212">
        <v>536</v>
      </c>
      <c r="L90" s="214">
        <v>10465784.16</v>
      </c>
      <c r="M90" s="214"/>
      <c r="N90" s="214"/>
      <c r="O90" s="214">
        <v>10465784.16</v>
      </c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</row>
    <row r="91" spans="1:26" ht="15" x14ac:dyDescent="0.25">
      <c r="A91" s="216"/>
      <c r="B91" s="216" t="s">
        <v>293</v>
      </c>
      <c r="C91" s="216">
        <v>70</v>
      </c>
      <c r="D91" s="217">
        <v>23061</v>
      </c>
      <c r="E91" s="217">
        <v>0</v>
      </c>
      <c r="F91" s="217">
        <v>0</v>
      </c>
      <c r="G91" s="217">
        <v>23061</v>
      </c>
      <c r="H91" s="217">
        <v>2606</v>
      </c>
      <c r="I91" s="217">
        <v>0</v>
      </c>
      <c r="J91" s="217">
        <v>0</v>
      </c>
      <c r="K91" s="217">
        <v>2606</v>
      </c>
      <c r="L91" s="218">
        <v>46335206.049999997</v>
      </c>
      <c r="M91" s="218">
        <v>0</v>
      </c>
      <c r="N91" s="218">
        <v>0</v>
      </c>
      <c r="O91" s="218">
        <v>46335206.049999997</v>
      </c>
      <c r="P91" s="219"/>
      <c r="Q91" s="219"/>
      <c r="R91" s="219"/>
      <c r="S91" s="219"/>
      <c r="T91" s="219"/>
      <c r="U91" s="219"/>
      <c r="V91" s="219"/>
      <c r="W91" s="219"/>
      <c r="X91" s="219"/>
      <c r="Y91" s="219"/>
      <c r="Z91" s="219"/>
    </row>
    <row r="92" spans="1:26" x14ac:dyDescent="0.2">
      <c r="A92" s="193"/>
      <c r="B92" s="193"/>
      <c r="C92" s="193"/>
      <c r="D92" s="193"/>
      <c r="E92" s="193"/>
      <c r="F92" s="193"/>
      <c r="G92" s="193"/>
      <c r="H92" s="193"/>
      <c r="I92" s="193"/>
      <c r="J92" s="193"/>
      <c r="K92" s="193"/>
      <c r="L92" s="220"/>
      <c r="M92" s="220"/>
      <c r="N92" s="220"/>
      <c r="O92" s="220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</row>
    <row r="93" spans="1:26" x14ac:dyDescent="0.2">
      <c r="A93" s="193" t="s">
        <v>333</v>
      </c>
      <c r="B93" s="193"/>
      <c r="C93" s="193"/>
      <c r="D93" s="193"/>
      <c r="E93" s="193"/>
      <c r="F93" s="193"/>
      <c r="G93" s="193"/>
      <c r="H93" s="193"/>
      <c r="I93" s="193"/>
      <c r="J93" s="193"/>
      <c r="K93" s="193"/>
      <c r="L93" s="220"/>
      <c r="M93" s="220"/>
      <c r="N93" s="220"/>
      <c r="O93" s="220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</row>
    <row r="94" spans="1:26" x14ac:dyDescent="0.2">
      <c r="A94" s="211">
        <v>1</v>
      </c>
      <c r="B94" s="211" t="s">
        <v>286</v>
      </c>
      <c r="C94" s="211">
        <v>3</v>
      </c>
      <c r="D94" s="212">
        <v>966</v>
      </c>
      <c r="E94" s="212"/>
      <c r="F94" s="212"/>
      <c r="G94" s="212">
        <v>966</v>
      </c>
      <c r="H94" s="212">
        <v>100</v>
      </c>
      <c r="I94" s="212"/>
      <c r="J94" s="212"/>
      <c r="K94" s="212">
        <v>100</v>
      </c>
      <c r="L94" s="214">
        <v>1913852</v>
      </c>
      <c r="M94" s="214"/>
      <c r="N94" s="214"/>
      <c r="O94" s="214">
        <v>1913852</v>
      </c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</row>
    <row r="95" spans="1:26" x14ac:dyDescent="0.2">
      <c r="A95" s="211">
        <v>2</v>
      </c>
      <c r="B95" s="211" t="s">
        <v>287</v>
      </c>
      <c r="C95" s="211">
        <v>2</v>
      </c>
      <c r="D95" s="212">
        <v>666</v>
      </c>
      <c r="E95" s="212"/>
      <c r="F95" s="212"/>
      <c r="G95" s="212">
        <v>666</v>
      </c>
      <c r="H95" s="212">
        <v>120</v>
      </c>
      <c r="I95" s="212"/>
      <c r="J95" s="212"/>
      <c r="K95" s="212">
        <v>120</v>
      </c>
      <c r="L95" s="214">
        <v>1565879.46</v>
      </c>
      <c r="M95" s="214"/>
      <c r="N95" s="214"/>
      <c r="O95" s="214">
        <v>1565879.46</v>
      </c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</row>
    <row r="96" spans="1:26" x14ac:dyDescent="0.2">
      <c r="A96" s="211">
        <v>3</v>
      </c>
      <c r="B96" s="211" t="s">
        <v>366</v>
      </c>
      <c r="C96" s="211">
        <v>3</v>
      </c>
      <c r="D96" s="212">
        <v>990</v>
      </c>
      <c r="E96" s="212"/>
      <c r="F96" s="212"/>
      <c r="G96" s="212">
        <v>990</v>
      </c>
      <c r="H96" s="212">
        <v>50</v>
      </c>
      <c r="I96" s="212"/>
      <c r="J96" s="212"/>
      <c r="K96" s="212">
        <v>50</v>
      </c>
      <c r="L96" s="214">
        <v>910564.52</v>
      </c>
      <c r="M96" s="214"/>
      <c r="N96" s="214"/>
      <c r="O96" s="214">
        <v>910564.52</v>
      </c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</row>
    <row r="97" spans="1:26" x14ac:dyDescent="0.2">
      <c r="A97" s="211">
        <v>4</v>
      </c>
      <c r="B97" s="211" t="s">
        <v>288</v>
      </c>
      <c r="C97" s="211">
        <v>8</v>
      </c>
      <c r="D97" s="212">
        <v>2216</v>
      </c>
      <c r="E97" s="212"/>
      <c r="F97" s="212"/>
      <c r="G97" s="212">
        <v>2216</v>
      </c>
      <c r="H97" s="212">
        <v>294</v>
      </c>
      <c r="I97" s="212"/>
      <c r="J97" s="212"/>
      <c r="K97" s="212">
        <v>294</v>
      </c>
      <c r="L97" s="214">
        <v>3215588.12</v>
      </c>
      <c r="M97" s="214"/>
      <c r="N97" s="214"/>
      <c r="O97" s="214">
        <v>3215588.12</v>
      </c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</row>
    <row r="98" spans="1:26" x14ac:dyDescent="0.2">
      <c r="A98" s="211">
        <v>5</v>
      </c>
      <c r="B98" s="211" t="s">
        <v>289</v>
      </c>
      <c r="C98" s="211">
        <v>4</v>
      </c>
      <c r="D98" s="212">
        <v>1340</v>
      </c>
      <c r="E98" s="212"/>
      <c r="F98" s="212"/>
      <c r="G98" s="212">
        <v>1340</v>
      </c>
      <c r="H98" s="212">
        <v>115</v>
      </c>
      <c r="I98" s="212"/>
      <c r="J98" s="212"/>
      <c r="K98" s="212">
        <v>115</v>
      </c>
      <c r="L98" s="214">
        <v>1775954.44</v>
      </c>
      <c r="M98" s="214"/>
      <c r="N98" s="214"/>
      <c r="O98" s="214">
        <v>1775954.44</v>
      </c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</row>
    <row r="99" spans="1:26" x14ac:dyDescent="0.2">
      <c r="A99" s="211">
        <v>6</v>
      </c>
      <c r="B99" s="211" t="s">
        <v>290</v>
      </c>
      <c r="C99" s="211">
        <v>4</v>
      </c>
      <c r="D99" s="212">
        <v>1304</v>
      </c>
      <c r="E99" s="212"/>
      <c r="F99" s="212"/>
      <c r="G99" s="212">
        <v>1304</v>
      </c>
      <c r="H99" s="212">
        <v>149</v>
      </c>
      <c r="I99" s="212"/>
      <c r="J99" s="212"/>
      <c r="K99" s="212">
        <v>149</v>
      </c>
      <c r="L99" s="214">
        <v>1679109.16</v>
      </c>
      <c r="M99" s="214"/>
      <c r="N99" s="214"/>
      <c r="O99" s="214">
        <v>1679109.16</v>
      </c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</row>
    <row r="100" spans="1:26" x14ac:dyDescent="0.2">
      <c r="A100" s="211">
        <v>7</v>
      </c>
      <c r="B100" s="211" t="s">
        <v>291</v>
      </c>
      <c r="C100" s="211">
        <v>9</v>
      </c>
      <c r="D100" s="212">
        <v>3042</v>
      </c>
      <c r="E100" s="212"/>
      <c r="F100" s="212"/>
      <c r="G100" s="212">
        <v>3042</v>
      </c>
      <c r="H100" s="212">
        <v>297</v>
      </c>
      <c r="I100" s="212"/>
      <c r="J100" s="212"/>
      <c r="K100" s="212">
        <v>297</v>
      </c>
      <c r="L100" s="214">
        <v>5077472.0999999996</v>
      </c>
      <c r="M100" s="214"/>
      <c r="N100" s="214"/>
      <c r="O100" s="214">
        <v>5077472.0999999996</v>
      </c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</row>
    <row r="101" spans="1:26" x14ac:dyDescent="0.2">
      <c r="A101" s="211">
        <v>8</v>
      </c>
      <c r="B101" s="211" t="s">
        <v>292</v>
      </c>
      <c r="C101" s="211">
        <v>12</v>
      </c>
      <c r="D101" s="212">
        <v>3876</v>
      </c>
      <c r="E101" s="212"/>
      <c r="F101" s="212"/>
      <c r="G101" s="212">
        <v>3876</v>
      </c>
      <c r="H101" s="212">
        <v>441</v>
      </c>
      <c r="I101" s="212"/>
      <c r="J101" s="212"/>
      <c r="K101" s="212">
        <v>441</v>
      </c>
      <c r="L101" s="214">
        <v>10167160.58</v>
      </c>
      <c r="M101" s="214"/>
      <c r="N101" s="214"/>
      <c r="O101" s="214">
        <v>10167160.58</v>
      </c>
      <c r="P101" s="193"/>
      <c r="Q101" s="193"/>
      <c r="R101" s="193"/>
      <c r="S101" s="193"/>
      <c r="T101" s="193"/>
      <c r="U101" s="193"/>
      <c r="V101" s="193"/>
      <c r="W101" s="193"/>
      <c r="X101" s="193"/>
      <c r="Y101" s="193"/>
      <c r="Z101" s="193"/>
    </row>
    <row r="102" spans="1:26" ht="15" x14ac:dyDescent="0.25">
      <c r="A102" s="216"/>
      <c r="B102" s="216" t="s">
        <v>293</v>
      </c>
      <c r="C102" s="216">
        <v>45</v>
      </c>
      <c r="D102" s="217">
        <v>14400</v>
      </c>
      <c r="E102" s="217">
        <v>0</v>
      </c>
      <c r="F102" s="217">
        <v>0</v>
      </c>
      <c r="G102" s="217">
        <v>14400</v>
      </c>
      <c r="H102" s="217">
        <v>1566</v>
      </c>
      <c r="I102" s="217">
        <v>0</v>
      </c>
      <c r="J102" s="217">
        <v>0</v>
      </c>
      <c r="K102" s="217">
        <v>1566</v>
      </c>
      <c r="L102" s="218">
        <v>26305580.380000003</v>
      </c>
      <c r="M102" s="218">
        <v>0</v>
      </c>
      <c r="N102" s="218">
        <v>0</v>
      </c>
      <c r="O102" s="218">
        <v>26305580.380000003</v>
      </c>
      <c r="P102" s="219"/>
      <c r="Q102" s="219"/>
      <c r="R102" s="219"/>
      <c r="S102" s="219"/>
      <c r="T102" s="219"/>
      <c r="U102" s="219"/>
      <c r="V102" s="219"/>
      <c r="W102" s="219"/>
      <c r="X102" s="219"/>
      <c r="Y102" s="219"/>
      <c r="Z102" s="219"/>
    </row>
    <row r="103" spans="1:26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220"/>
      <c r="M103" s="220"/>
      <c r="N103" s="220"/>
      <c r="O103" s="220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</row>
    <row r="104" spans="1:26" x14ac:dyDescent="0.2">
      <c r="A104" s="193" t="s">
        <v>334</v>
      </c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220"/>
      <c r="M104" s="220"/>
      <c r="N104" s="220"/>
      <c r="O104" s="220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</row>
    <row r="105" spans="1:26" x14ac:dyDescent="0.2">
      <c r="A105" s="211">
        <v>1</v>
      </c>
      <c r="B105" s="211" t="s">
        <v>294</v>
      </c>
      <c r="C105" s="211">
        <v>1</v>
      </c>
      <c r="D105" s="212">
        <v>277</v>
      </c>
      <c r="E105" s="212"/>
      <c r="F105" s="212"/>
      <c r="G105" s="212">
        <v>277</v>
      </c>
      <c r="H105" s="212">
        <v>62</v>
      </c>
      <c r="I105" s="212"/>
      <c r="J105" s="212"/>
      <c r="K105" s="212">
        <v>62</v>
      </c>
      <c r="L105" s="214">
        <v>924444</v>
      </c>
      <c r="M105" s="214"/>
      <c r="N105" s="214"/>
      <c r="O105" s="214">
        <v>924444</v>
      </c>
      <c r="P105" s="193"/>
      <c r="Q105" s="193"/>
      <c r="R105" s="193"/>
      <c r="S105" s="193"/>
      <c r="T105" s="193"/>
      <c r="U105" s="193"/>
      <c r="V105" s="193"/>
      <c r="W105" s="193"/>
      <c r="X105" s="193"/>
      <c r="Y105" s="193"/>
      <c r="Z105" s="193"/>
    </row>
    <row r="106" spans="1:26" x14ac:dyDescent="0.2">
      <c r="A106" s="211">
        <v>2</v>
      </c>
      <c r="B106" s="211" t="s">
        <v>286</v>
      </c>
      <c r="C106" s="211">
        <v>2</v>
      </c>
      <c r="D106" s="212">
        <v>644</v>
      </c>
      <c r="E106" s="212"/>
      <c r="F106" s="212"/>
      <c r="G106" s="212">
        <v>644</v>
      </c>
      <c r="H106" s="212">
        <v>93</v>
      </c>
      <c r="I106" s="212"/>
      <c r="J106" s="212"/>
      <c r="K106" s="212">
        <v>93</v>
      </c>
      <c r="L106" s="214">
        <v>1386665.58</v>
      </c>
      <c r="M106" s="214"/>
      <c r="N106" s="214"/>
      <c r="O106" s="214">
        <v>1386665.58</v>
      </c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</row>
    <row r="107" spans="1:26" x14ac:dyDescent="0.2">
      <c r="A107" s="211">
        <v>3</v>
      </c>
      <c r="B107" s="211" t="s">
        <v>287</v>
      </c>
      <c r="C107" s="211">
        <v>2</v>
      </c>
      <c r="D107" s="212">
        <v>666</v>
      </c>
      <c r="E107" s="212"/>
      <c r="F107" s="212"/>
      <c r="G107" s="212">
        <v>666</v>
      </c>
      <c r="H107" s="212">
        <v>95</v>
      </c>
      <c r="I107" s="212"/>
      <c r="J107" s="212"/>
      <c r="K107" s="212">
        <v>95</v>
      </c>
      <c r="L107" s="214">
        <v>1416486.08</v>
      </c>
      <c r="M107" s="214"/>
      <c r="N107" s="214"/>
      <c r="O107" s="214">
        <v>1416486.08</v>
      </c>
      <c r="P107" s="193"/>
      <c r="Q107" s="193"/>
      <c r="R107" s="193"/>
      <c r="S107" s="193"/>
      <c r="T107" s="193"/>
      <c r="U107" s="193"/>
      <c r="V107" s="193"/>
      <c r="W107" s="193"/>
      <c r="X107" s="193"/>
      <c r="Y107" s="193"/>
      <c r="Z107" s="193"/>
    </row>
    <row r="108" spans="1:26" x14ac:dyDescent="0.2">
      <c r="A108" s="211">
        <v>4</v>
      </c>
      <c r="B108" s="211" t="s">
        <v>366</v>
      </c>
      <c r="C108" s="211">
        <v>4</v>
      </c>
      <c r="D108" s="212">
        <v>1320</v>
      </c>
      <c r="E108" s="212"/>
      <c r="F108" s="212"/>
      <c r="G108" s="212">
        <v>1320</v>
      </c>
      <c r="H108" s="212">
        <v>72</v>
      </c>
      <c r="I108" s="212"/>
      <c r="J108" s="212"/>
      <c r="K108" s="212">
        <v>72</v>
      </c>
      <c r="L108" s="214">
        <v>2145223.7999999998</v>
      </c>
      <c r="M108" s="214"/>
      <c r="N108" s="214"/>
      <c r="O108" s="214">
        <v>2145223.7999999998</v>
      </c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</row>
    <row r="109" spans="1:26" x14ac:dyDescent="0.2">
      <c r="A109" s="211">
        <v>5</v>
      </c>
      <c r="B109" s="211" t="s">
        <v>288</v>
      </c>
      <c r="C109" s="211">
        <v>10</v>
      </c>
      <c r="D109" s="212">
        <v>2770</v>
      </c>
      <c r="E109" s="212"/>
      <c r="F109" s="212"/>
      <c r="G109" s="212">
        <v>2770</v>
      </c>
      <c r="H109" s="212">
        <v>386</v>
      </c>
      <c r="I109" s="212"/>
      <c r="J109" s="212"/>
      <c r="K109" s="212">
        <v>386</v>
      </c>
      <c r="L109" s="214">
        <v>5898764.9800000004</v>
      </c>
      <c r="M109" s="214"/>
      <c r="N109" s="214"/>
      <c r="O109" s="214">
        <v>5898764.9800000004</v>
      </c>
      <c r="P109" s="193"/>
      <c r="Q109" s="193"/>
      <c r="R109" s="193"/>
      <c r="S109" s="193"/>
      <c r="T109" s="193"/>
      <c r="U109" s="193"/>
      <c r="V109" s="193"/>
      <c r="W109" s="193"/>
      <c r="X109" s="193"/>
      <c r="Y109" s="193"/>
      <c r="Z109" s="193"/>
    </row>
    <row r="110" spans="1:26" x14ac:dyDescent="0.2">
      <c r="A110" s="211">
        <v>6</v>
      </c>
      <c r="B110" s="211" t="s">
        <v>290</v>
      </c>
      <c r="C110" s="211">
        <v>6</v>
      </c>
      <c r="D110" s="212">
        <v>1956</v>
      </c>
      <c r="E110" s="212"/>
      <c r="F110" s="212"/>
      <c r="G110" s="212">
        <v>1956</v>
      </c>
      <c r="H110" s="212">
        <v>217</v>
      </c>
      <c r="I110" s="212"/>
      <c r="J110" s="212"/>
      <c r="K110" s="212">
        <v>217</v>
      </c>
      <c r="L110" s="214">
        <v>2973234.72</v>
      </c>
      <c r="M110" s="214"/>
      <c r="N110" s="214"/>
      <c r="O110" s="214">
        <v>2973234.72</v>
      </c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</row>
    <row r="111" spans="1:26" x14ac:dyDescent="0.2">
      <c r="A111" s="211">
        <v>7</v>
      </c>
      <c r="B111" s="211" t="s">
        <v>291</v>
      </c>
      <c r="C111" s="211">
        <v>20</v>
      </c>
      <c r="D111" s="212">
        <v>6760</v>
      </c>
      <c r="E111" s="212"/>
      <c r="F111" s="212"/>
      <c r="G111" s="212">
        <v>6760</v>
      </c>
      <c r="H111" s="212">
        <v>643</v>
      </c>
      <c r="I111" s="212"/>
      <c r="J111" s="212"/>
      <c r="K111" s="212">
        <v>643</v>
      </c>
      <c r="L111" s="214">
        <v>12739329.539999999</v>
      </c>
      <c r="M111" s="214"/>
      <c r="N111" s="214"/>
      <c r="O111" s="214">
        <v>12739329.539999999</v>
      </c>
      <c r="P111" s="193"/>
      <c r="Q111" s="193"/>
      <c r="R111" s="193"/>
      <c r="S111" s="193"/>
      <c r="T111" s="193"/>
      <c r="U111" s="193"/>
      <c r="V111" s="193"/>
      <c r="W111" s="193"/>
      <c r="X111" s="193"/>
      <c r="Y111" s="193"/>
      <c r="Z111" s="193"/>
    </row>
    <row r="112" spans="1:26" x14ac:dyDescent="0.2">
      <c r="A112" s="211">
        <v>8</v>
      </c>
      <c r="B112" s="211" t="s">
        <v>292</v>
      </c>
      <c r="C112" s="211">
        <v>11</v>
      </c>
      <c r="D112" s="212">
        <v>3553</v>
      </c>
      <c r="E112" s="212"/>
      <c r="F112" s="212"/>
      <c r="G112" s="212">
        <v>3553</v>
      </c>
      <c r="H112" s="212">
        <v>393</v>
      </c>
      <c r="I112" s="212"/>
      <c r="J112" s="212"/>
      <c r="K112" s="212">
        <v>393</v>
      </c>
      <c r="L112" s="214">
        <v>7674146.2300000004</v>
      </c>
      <c r="M112" s="214"/>
      <c r="N112" s="214"/>
      <c r="O112" s="214">
        <v>7674146.2300000004</v>
      </c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</row>
    <row r="113" spans="1:26" ht="15" x14ac:dyDescent="0.25">
      <c r="A113" s="216"/>
      <c r="B113" s="216" t="s">
        <v>293</v>
      </c>
      <c r="C113" s="216">
        <v>56</v>
      </c>
      <c r="D113" s="217">
        <v>17946</v>
      </c>
      <c r="E113" s="217">
        <v>0</v>
      </c>
      <c r="F113" s="217">
        <v>0</v>
      </c>
      <c r="G113" s="217">
        <v>17946</v>
      </c>
      <c r="H113" s="217">
        <v>1961</v>
      </c>
      <c r="I113" s="217">
        <v>0</v>
      </c>
      <c r="J113" s="217">
        <v>0</v>
      </c>
      <c r="K113" s="217">
        <v>1961</v>
      </c>
      <c r="L113" s="218">
        <v>35158294.930000007</v>
      </c>
      <c r="M113" s="218">
        <v>0</v>
      </c>
      <c r="N113" s="218">
        <v>0</v>
      </c>
      <c r="O113" s="218">
        <v>35158294.930000007</v>
      </c>
      <c r="P113" s="219"/>
      <c r="Q113" s="219"/>
      <c r="R113" s="219"/>
      <c r="S113" s="219"/>
      <c r="T113" s="219"/>
      <c r="U113" s="219"/>
      <c r="V113" s="219"/>
      <c r="W113" s="219"/>
      <c r="X113" s="219"/>
      <c r="Y113" s="219"/>
      <c r="Z113" s="219"/>
    </row>
    <row r="114" spans="1:26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220"/>
      <c r="M114" s="220"/>
      <c r="N114" s="220"/>
      <c r="O114" s="220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</row>
    <row r="115" spans="1:26" x14ac:dyDescent="0.2">
      <c r="A115" s="193" t="s">
        <v>335</v>
      </c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220"/>
      <c r="M115" s="220"/>
      <c r="N115" s="220"/>
      <c r="O115" s="220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</row>
    <row r="116" spans="1:26" x14ac:dyDescent="0.2">
      <c r="A116" s="211">
        <v>1</v>
      </c>
      <c r="B116" s="211" t="s">
        <v>294</v>
      </c>
      <c r="C116" s="211">
        <v>2</v>
      </c>
      <c r="D116" s="212">
        <v>554</v>
      </c>
      <c r="E116" s="212"/>
      <c r="F116" s="212"/>
      <c r="G116" s="212">
        <v>554</v>
      </c>
      <c r="H116" s="212">
        <v>55</v>
      </c>
      <c r="I116" s="212"/>
      <c r="J116" s="212"/>
      <c r="K116" s="212">
        <v>55</v>
      </c>
      <c r="L116" s="214">
        <v>1254980.45</v>
      </c>
      <c r="M116" s="214"/>
      <c r="N116" s="214"/>
      <c r="O116" s="214">
        <v>1254980.45</v>
      </c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</row>
    <row r="117" spans="1:26" x14ac:dyDescent="0.2">
      <c r="A117" s="211">
        <v>2</v>
      </c>
      <c r="B117" s="211" t="s">
        <v>286</v>
      </c>
      <c r="C117" s="211">
        <v>3</v>
      </c>
      <c r="D117" s="212">
        <v>966</v>
      </c>
      <c r="E117" s="212"/>
      <c r="F117" s="212"/>
      <c r="G117" s="212">
        <v>966</v>
      </c>
      <c r="H117" s="212">
        <v>130</v>
      </c>
      <c r="I117" s="212"/>
      <c r="J117" s="212"/>
      <c r="K117" s="212">
        <v>130</v>
      </c>
      <c r="L117" s="214">
        <v>2072913.04</v>
      </c>
      <c r="M117" s="214"/>
      <c r="N117" s="214"/>
      <c r="O117" s="214">
        <v>2072913.04</v>
      </c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</row>
    <row r="118" spans="1:26" x14ac:dyDescent="0.2">
      <c r="A118" s="211">
        <v>3</v>
      </c>
      <c r="B118" s="211" t="s">
        <v>287</v>
      </c>
      <c r="C118" s="211">
        <v>3</v>
      </c>
      <c r="D118" s="212">
        <v>999</v>
      </c>
      <c r="E118" s="212"/>
      <c r="F118" s="212"/>
      <c r="G118" s="212">
        <v>999</v>
      </c>
      <c r="H118" s="212">
        <v>185</v>
      </c>
      <c r="I118" s="212"/>
      <c r="J118" s="212"/>
      <c r="K118" s="212">
        <v>185</v>
      </c>
      <c r="L118" s="214">
        <v>3103377.72</v>
      </c>
      <c r="M118" s="214"/>
      <c r="N118" s="214"/>
      <c r="O118" s="214">
        <v>3103377.72</v>
      </c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</row>
    <row r="119" spans="1:26" x14ac:dyDescent="0.2">
      <c r="A119" s="211">
        <v>4</v>
      </c>
      <c r="B119" s="211" t="s">
        <v>366</v>
      </c>
      <c r="C119" s="211">
        <v>5</v>
      </c>
      <c r="D119" s="212">
        <v>1650</v>
      </c>
      <c r="E119" s="212"/>
      <c r="F119" s="212"/>
      <c r="G119" s="212">
        <v>1650</v>
      </c>
      <c r="H119" s="212">
        <v>90</v>
      </c>
      <c r="I119" s="212"/>
      <c r="J119" s="212"/>
      <c r="K119" s="212">
        <v>90</v>
      </c>
      <c r="L119" s="214">
        <v>2590494.15</v>
      </c>
      <c r="M119" s="214"/>
      <c r="N119" s="214"/>
      <c r="O119" s="214">
        <v>2590494.15</v>
      </c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</row>
    <row r="120" spans="1:26" x14ac:dyDescent="0.2">
      <c r="A120" s="211">
        <v>5</v>
      </c>
      <c r="B120" s="211" t="s">
        <v>288</v>
      </c>
      <c r="C120" s="211">
        <v>10</v>
      </c>
      <c r="D120" s="212">
        <v>2770</v>
      </c>
      <c r="E120" s="212"/>
      <c r="F120" s="212"/>
      <c r="G120" s="212">
        <v>2770</v>
      </c>
      <c r="H120" s="212">
        <v>370</v>
      </c>
      <c r="I120" s="212"/>
      <c r="J120" s="212"/>
      <c r="K120" s="212">
        <v>370</v>
      </c>
      <c r="L120" s="214">
        <v>4046828.58</v>
      </c>
      <c r="M120" s="214"/>
      <c r="N120" s="214"/>
      <c r="O120" s="214">
        <v>4046828.58</v>
      </c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</row>
    <row r="121" spans="1:26" x14ac:dyDescent="0.2">
      <c r="A121" s="211">
        <v>6</v>
      </c>
      <c r="B121" s="211" t="s">
        <v>296</v>
      </c>
      <c r="C121" s="211">
        <v>5</v>
      </c>
      <c r="D121" s="212">
        <v>1700</v>
      </c>
      <c r="E121" s="212"/>
      <c r="F121" s="212"/>
      <c r="G121" s="212">
        <v>1700</v>
      </c>
      <c r="H121" s="212">
        <v>145</v>
      </c>
      <c r="I121" s="212"/>
      <c r="J121" s="212"/>
      <c r="K121" s="212">
        <v>145</v>
      </c>
      <c r="L121" s="214">
        <v>3309287.94</v>
      </c>
      <c r="M121" s="214"/>
      <c r="N121" s="214"/>
      <c r="O121" s="214">
        <v>3309287.94</v>
      </c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</row>
    <row r="122" spans="1:26" x14ac:dyDescent="0.2">
      <c r="A122" s="211">
        <v>7</v>
      </c>
      <c r="B122" s="211" t="s">
        <v>289</v>
      </c>
      <c r="C122" s="211">
        <v>6</v>
      </c>
      <c r="D122" s="212">
        <v>2010</v>
      </c>
      <c r="E122" s="212"/>
      <c r="F122" s="212"/>
      <c r="G122" s="212">
        <v>2010</v>
      </c>
      <c r="H122" s="212">
        <v>170</v>
      </c>
      <c r="I122" s="212"/>
      <c r="J122" s="212"/>
      <c r="K122" s="212">
        <v>170</v>
      </c>
      <c r="L122" s="214">
        <v>2780282.41</v>
      </c>
      <c r="M122" s="214"/>
      <c r="N122" s="214"/>
      <c r="O122" s="214">
        <v>2780282.41</v>
      </c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</row>
    <row r="123" spans="1:26" x14ac:dyDescent="0.2">
      <c r="A123" s="211">
        <v>8</v>
      </c>
      <c r="B123" s="211" t="s">
        <v>290</v>
      </c>
      <c r="C123" s="211">
        <v>4</v>
      </c>
      <c r="D123" s="212">
        <v>1304</v>
      </c>
      <c r="E123" s="212"/>
      <c r="F123" s="212"/>
      <c r="G123" s="212">
        <v>1304</v>
      </c>
      <c r="H123" s="212">
        <v>162</v>
      </c>
      <c r="I123" s="212"/>
      <c r="J123" s="212"/>
      <c r="K123" s="212">
        <v>162</v>
      </c>
      <c r="L123" s="214">
        <v>2559094.4300000002</v>
      </c>
      <c r="M123" s="214"/>
      <c r="N123" s="214"/>
      <c r="O123" s="214">
        <v>2559094.4300000002</v>
      </c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</row>
    <row r="124" spans="1:26" x14ac:dyDescent="0.2">
      <c r="A124" s="211">
        <v>9</v>
      </c>
      <c r="B124" s="211" t="s">
        <v>291</v>
      </c>
      <c r="C124" s="211">
        <v>11</v>
      </c>
      <c r="D124" s="212">
        <v>3718</v>
      </c>
      <c r="E124" s="212"/>
      <c r="F124" s="212"/>
      <c r="G124" s="212">
        <v>3718</v>
      </c>
      <c r="H124" s="212">
        <v>347</v>
      </c>
      <c r="I124" s="212"/>
      <c r="J124" s="212"/>
      <c r="K124" s="212">
        <v>347</v>
      </c>
      <c r="L124" s="214">
        <v>7225295.4199999999</v>
      </c>
      <c r="M124" s="214"/>
      <c r="N124" s="214"/>
      <c r="O124" s="214">
        <v>7225295.4199999999</v>
      </c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</row>
    <row r="125" spans="1:26" x14ac:dyDescent="0.2">
      <c r="A125" s="211">
        <v>10</v>
      </c>
      <c r="B125" s="211" t="s">
        <v>292</v>
      </c>
      <c r="C125" s="211">
        <v>16</v>
      </c>
      <c r="D125" s="212">
        <v>5168</v>
      </c>
      <c r="E125" s="212"/>
      <c r="F125" s="212"/>
      <c r="G125" s="212">
        <v>5168</v>
      </c>
      <c r="H125" s="212">
        <v>605</v>
      </c>
      <c r="I125" s="212"/>
      <c r="J125" s="212"/>
      <c r="K125" s="212">
        <v>605</v>
      </c>
      <c r="L125" s="214">
        <v>20235220.219999999</v>
      </c>
      <c r="M125" s="214"/>
      <c r="N125" s="214"/>
      <c r="O125" s="214">
        <v>20235220.219999999</v>
      </c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</row>
    <row r="126" spans="1:26" ht="15" x14ac:dyDescent="0.25">
      <c r="A126" s="216"/>
      <c r="B126" s="216" t="s">
        <v>293</v>
      </c>
      <c r="C126" s="216">
        <v>65</v>
      </c>
      <c r="D126" s="217">
        <v>20839</v>
      </c>
      <c r="E126" s="217">
        <v>0</v>
      </c>
      <c r="F126" s="217">
        <v>0</v>
      </c>
      <c r="G126" s="217">
        <v>20839</v>
      </c>
      <c r="H126" s="217">
        <v>2259</v>
      </c>
      <c r="I126" s="217">
        <v>0</v>
      </c>
      <c r="J126" s="217">
        <v>0</v>
      </c>
      <c r="K126" s="217">
        <v>2259</v>
      </c>
      <c r="L126" s="218">
        <v>49177774.359999999</v>
      </c>
      <c r="M126" s="218">
        <v>0</v>
      </c>
      <c r="N126" s="218">
        <v>0</v>
      </c>
      <c r="O126" s="218">
        <v>49177774.359999999</v>
      </c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</row>
    <row r="127" spans="1:26" x14ac:dyDescent="0.2">
      <c r="A127" s="193"/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220"/>
      <c r="M127" s="220"/>
      <c r="N127" s="220"/>
      <c r="O127" s="220"/>
      <c r="P127" s="193"/>
      <c r="Q127" s="193"/>
      <c r="R127" s="193"/>
      <c r="S127" s="193"/>
      <c r="T127" s="193"/>
      <c r="U127" s="193"/>
      <c r="V127" s="193"/>
      <c r="W127" s="193"/>
      <c r="X127" s="193"/>
      <c r="Y127" s="193"/>
      <c r="Z127" s="193"/>
    </row>
    <row r="128" spans="1:26" x14ac:dyDescent="0.2">
      <c r="A128" s="193" t="s">
        <v>336</v>
      </c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220"/>
      <c r="M128" s="220"/>
      <c r="N128" s="220"/>
      <c r="O128" s="220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</row>
    <row r="129" spans="1:26" x14ac:dyDescent="0.2">
      <c r="A129" s="211">
        <v>1</v>
      </c>
      <c r="B129" s="211" t="s">
        <v>286</v>
      </c>
      <c r="C129" s="211">
        <v>2</v>
      </c>
      <c r="D129" s="212">
        <v>644</v>
      </c>
      <c r="E129" s="212"/>
      <c r="F129" s="212"/>
      <c r="G129" s="212">
        <v>644</v>
      </c>
      <c r="H129" s="212">
        <v>81</v>
      </c>
      <c r="I129" s="212"/>
      <c r="J129" s="212"/>
      <c r="K129" s="212">
        <v>81</v>
      </c>
      <c r="L129" s="214">
        <v>1146135.3700000001</v>
      </c>
      <c r="M129" s="214"/>
      <c r="N129" s="214"/>
      <c r="O129" s="214">
        <v>1146135.3700000001</v>
      </c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</row>
    <row r="130" spans="1:26" x14ac:dyDescent="0.2">
      <c r="A130" s="211">
        <v>2</v>
      </c>
      <c r="B130" s="211" t="s">
        <v>287</v>
      </c>
      <c r="C130" s="211">
        <v>2</v>
      </c>
      <c r="D130" s="212">
        <v>666</v>
      </c>
      <c r="E130" s="212"/>
      <c r="F130" s="212"/>
      <c r="G130" s="212">
        <v>666</v>
      </c>
      <c r="H130" s="212">
        <v>99</v>
      </c>
      <c r="I130" s="212"/>
      <c r="J130" s="212"/>
      <c r="K130" s="212">
        <v>99</v>
      </c>
      <c r="L130" s="214">
        <v>1400832.12</v>
      </c>
      <c r="M130" s="214"/>
      <c r="N130" s="214"/>
      <c r="O130" s="214">
        <v>1400832.12</v>
      </c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</row>
    <row r="131" spans="1:26" x14ac:dyDescent="0.2">
      <c r="A131" s="211">
        <v>3</v>
      </c>
      <c r="B131" s="211" t="s">
        <v>290</v>
      </c>
      <c r="C131" s="211">
        <v>9</v>
      </c>
      <c r="D131" s="212">
        <v>2934</v>
      </c>
      <c r="E131" s="212"/>
      <c r="F131" s="212"/>
      <c r="G131" s="212">
        <v>2934</v>
      </c>
      <c r="H131" s="212">
        <v>360</v>
      </c>
      <c r="I131" s="212"/>
      <c r="J131" s="212"/>
      <c r="K131" s="212">
        <v>360</v>
      </c>
      <c r="L131" s="214">
        <v>5117148.42</v>
      </c>
      <c r="M131" s="214"/>
      <c r="N131" s="214"/>
      <c r="O131" s="214">
        <v>5117148.42</v>
      </c>
      <c r="P131" s="193"/>
      <c r="Q131" s="193"/>
      <c r="R131" s="193"/>
      <c r="S131" s="193"/>
      <c r="T131" s="193"/>
      <c r="U131" s="193"/>
      <c r="V131" s="193"/>
      <c r="W131" s="193"/>
      <c r="X131" s="193"/>
      <c r="Y131" s="193"/>
      <c r="Z131" s="193"/>
    </row>
    <row r="132" spans="1:26" x14ac:dyDescent="0.2">
      <c r="A132" s="211">
        <v>4</v>
      </c>
      <c r="B132" s="211" t="s">
        <v>291</v>
      </c>
      <c r="C132" s="211">
        <v>16</v>
      </c>
      <c r="D132" s="212">
        <v>5408</v>
      </c>
      <c r="E132" s="212"/>
      <c r="F132" s="212"/>
      <c r="G132" s="212">
        <v>5408</v>
      </c>
      <c r="H132" s="212">
        <v>506</v>
      </c>
      <c r="I132" s="212"/>
      <c r="J132" s="212"/>
      <c r="K132" s="212">
        <v>506</v>
      </c>
      <c r="L132" s="214">
        <v>11235169.210000001</v>
      </c>
      <c r="M132" s="214"/>
      <c r="N132" s="214"/>
      <c r="O132" s="214">
        <v>11235169.210000001</v>
      </c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</row>
    <row r="133" spans="1:26" x14ac:dyDescent="0.2">
      <c r="A133" s="211">
        <v>5</v>
      </c>
      <c r="B133" s="211" t="s">
        <v>292</v>
      </c>
      <c r="C133" s="211">
        <v>8</v>
      </c>
      <c r="D133" s="212">
        <v>2584</v>
      </c>
      <c r="E133" s="212"/>
      <c r="F133" s="212"/>
      <c r="G133" s="212">
        <v>2584</v>
      </c>
      <c r="H133" s="212">
        <v>286</v>
      </c>
      <c r="I133" s="212"/>
      <c r="J133" s="212"/>
      <c r="K133" s="212">
        <v>286</v>
      </c>
      <c r="L133" s="214">
        <v>4265776.57</v>
      </c>
      <c r="M133" s="214"/>
      <c r="N133" s="214"/>
      <c r="O133" s="214">
        <v>4265776.57</v>
      </c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</row>
    <row r="134" spans="1:26" ht="15" x14ac:dyDescent="0.25">
      <c r="A134" s="216"/>
      <c r="B134" s="216" t="s">
        <v>293</v>
      </c>
      <c r="C134" s="216">
        <v>37</v>
      </c>
      <c r="D134" s="217">
        <v>12236</v>
      </c>
      <c r="E134" s="217">
        <v>0</v>
      </c>
      <c r="F134" s="217">
        <v>0</v>
      </c>
      <c r="G134" s="217">
        <v>12236</v>
      </c>
      <c r="H134" s="217">
        <v>1332</v>
      </c>
      <c r="I134" s="217">
        <v>0</v>
      </c>
      <c r="J134" s="217">
        <v>0</v>
      </c>
      <c r="K134" s="217">
        <v>1332</v>
      </c>
      <c r="L134" s="218">
        <v>23165061.690000001</v>
      </c>
      <c r="M134" s="218">
        <v>0</v>
      </c>
      <c r="N134" s="218">
        <v>0</v>
      </c>
      <c r="O134" s="218">
        <v>23165061.690000001</v>
      </c>
      <c r="P134" s="219"/>
      <c r="Q134" s="219"/>
      <c r="R134" s="219"/>
      <c r="S134" s="219"/>
      <c r="T134" s="219"/>
      <c r="U134" s="219"/>
      <c r="V134" s="219"/>
      <c r="W134" s="219"/>
      <c r="X134" s="219"/>
      <c r="Y134" s="219"/>
      <c r="Z134" s="219"/>
    </row>
    <row r="135" spans="1:26" x14ac:dyDescent="0.2">
      <c r="A135" s="193"/>
      <c r="B135" s="193"/>
      <c r="C135" s="193"/>
      <c r="D135" s="193"/>
      <c r="E135" s="193"/>
      <c r="F135" s="193"/>
      <c r="G135" s="193"/>
      <c r="H135" s="193"/>
      <c r="I135" s="193"/>
      <c r="J135" s="193"/>
      <c r="K135" s="193"/>
      <c r="L135" s="220"/>
      <c r="M135" s="220"/>
      <c r="N135" s="220"/>
      <c r="O135" s="220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</row>
    <row r="136" spans="1:26" x14ac:dyDescent="0.2">
      <c r="A136" s="193" t="s">
        <v>337</v>
      </c>
      <c r="B136" s="193"/>
      <c r="C136" s="193"/>
      <c r="D136" s="193"/>
      <c r="E136" s="193"/>
      <c r="F136" s="193"/>
      <c r="G136" s="193"/>
      <c r="H136" s="193"/>
      <c r="I136" s="193"/>
      <c r="J136" s="193"/>
      <c r="K136" s="193"/>
      <c r="L136" s="220"/>
      <c r="M136" s="220"/>
      <c r="N136" s="220"/>
      <c r="O136" s="220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</row>
    <row r="137" spans="1:26" x14ac:dyDescent="0.2">
      <c r="A137" s="211">
        <v>1</v>
      </c>
      <c r="B137" s="211" t="s">
        <v>294</v>
      </c>
      <c r="C137" s="211">
        <v>2</v>
      </c>
      <c r="D137" s="212">
        <v>554</v>
      </c>
      <c r="E137" s="212"/>
      <c r="F137" s="212"/>
      <c r="G137" s="212">
        <v>554</v>
      </c>
      <c r="H137" s="212">
        <v>48</v>
      </c>
      <c r="I137" s="212"/>
      <c r="J137" s="212"/>
      <c r="K137" s="212">
        <v>48</v>
      </c>
      <c r="L137" s="214">
        <v>702546.83</v>
      </c>
      <c r="M137" s="214"/>
      <c r="N137" s="214"/>
      <c r="O137" s="214">
        <v>702546.83</v>
      </c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</row>
    <row r="138" spans="1:26" x14ac:dyDescent="0.2">
      <c r="A138" s="211">
        <v>2</v>
      </c>
      <c r="B138" s="211" t="s">
        <v>286</v>
      </c>
      <c r="C138" s="211">
        <v>2</v>
      </c>
      <c r="D138" s="212">
        <v>644</v>
      </c>
      <c r="E138" s="212"/>
      <c r="F138" s="212"/>
      <c r="G138" s="212">
        <v>644</v>
      </c>
      <c r="H138" s="212">
        <v>74</v>
      </c>
      <c r="I138" s="212"/>
      <c r="J138" s="212"/>
      <c r="K138" s="212">
        <v>74</v>
      </c>
      <c r="L138" s="214">
        <v>1077238.47</v>
      </c>
      <c r="M138" s="214"/>
      <c r="N138" s="214"/>
      <c r="O138" s="214">
        <v>1077238.47</v>
      </c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</row>
    <row r="139" spans="1:26" x14ac:dyDescent="0.2">
      <c r="A139" s="211">
        <v>3</v>
      </c>
      <c r="B139" s="211" t="s">
        <v>287</v>
      </c>
      <c r="C139" s="211">
        <v>3</v>
      </c>
      <c r="D139" s="212">
        <v>999</v>
      </c>
      <c r="E139" s="212"/>
      <c r="F139" s="212"/>
      <c r="G139" s="212">
        <v>999</v>
      </c>
      <c r="H139" s="212">
        <v>198</v>
      </c>
      <c r="I139" s="212"/>
      <c r="J139" s="212"/>
      <c r="K139" s="212">
        <v>198</v>
      </c>
      <c r="L139" s="214">
        <v>2903860.21</v>
      </c>
      <c r="M139" s="214"/>
      <c r="N139" s="214"/>
      <c r="O139" s="214">
        <v>2903860.21</v>
      </c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</row>
    <row r="140" spans="1:26" x14ac:dyDescent="0.2">
      <c r="A140" s="211">
        <v>4</v>
      </c>
      <c r="B140" s="211" t="s">
        <v>289</v>
      </c>
      <c r="C140" s="211">
        <v>4</v>
      </c>
      <c r="D140" s="212">
        <v>1340</v>
      </c>
      <c r="E140" s="212"/>
      <c r="F140" s="212"/>
      <c r="G140" s="212">
        <v>1340</v>
      </c>
      <c r="H140" s="212">
        <v>122</v>
      </c>
      <c r="I140" s="212"/>
      <c r="J140" s="212"/>
      <c r="K140" s="212">
        <v>122</v>
      </c>
      <c r="L140" s="214">
        <v>1807534.84</v>
      </c>
      <c r="M140" s="214"/>
      <c r="N140" s="214"/>
      <c r="O140" s="214">
        <v>1807534.84</v>
      </c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</row>
    <row r="141" spans="1:26" x14ac:dyDescent="0.2">
      <c r="A141" s="211">
        <v>5</v>
      </c>
      <c r="B141" s="211" t="s">
        <v>290</v>
      </c>
      <c r="C141" s="211">
        <v>10</v>
      </c>
      <c r="D141" s="212">
        <v>3260</v>
      </c>
      <c r="E141" s="212"/>
      <c r="F141" s="212"/>
      <c r="G141" s="212">
        <v>3260</v>
      </c>
      <c r="H141" s="212">
        <v>361</v>
      </c>
      <c r="I141" s="212"/>
      <c r="J141" s="212"/>
      <c r="K141" s="212">
        <v>361</v>
      </c>
      <c r="L141" s="214">
        <v>4953859.3099999996</v>
      </c>
      <c r="M141" s="214"/>
      <c r="N141" s="214"/>
      <c r="O141" s="214">
        <v>4953859.3099999996</v>
      </c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</row>
    <row r="142" spans="1:26" x14ac:dyDescent="0.2">
      <c r="A142" s="211">
        <v>6</v>
      </c>
      <c r="B142" s="211" t="s">
        <v>291</v>
      </c>
      <c r="C142" s="211">
        <v>21</v>
      </c>
      <c r="D142" s="212">
        <v>7098</v>
      </c>
      <c r="E142" s="212"/>
      <c r="F142" s="212"/>
      <c r="G142" s="212">
        <v>7098</v>
      </c>
      <c r="H142" s="212">
        <v>692</v>
      </c>
      <c r="I142" s="212"/>
      <c r="J142" s="212"/>
      <c r="K142" s="212">
        <v>692</v>
      </c>
      <c r="L142" s="214">
        <v>15365093.060000001</v>
      </c>
      <c r="M142" s="214"/>
      <c r="N142" s="214"/>
      <c r="O142" s="214">
        <v>15365093.060000001</v>
      </c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</row>
    <row r="143" spans="1:26" x14ac:dyDescent="0.2">
      <c r="A143" s="211">
        <v>7</v>
      </c>
      <c r="B143" s="211" t="s">
        <v>292</v>
      </c>
      <c r="C143" s="211">
        <v>7</v>
      </c>
      <c r="D143" s="212">
        <v>2261</v>
      </c>
      <c r="E143" s="212"/>
      <c r="F143" s="212"/>
      <c r="G143" s="212">
        <v>2261</v>
      </c>
      <c r="H143" s="212">
        <v>272</v>
      </c>
      <c r="I143" s="212"/>
      <c r="J143" s="212"/>
      <c r="K143" s="212">
        <v>272</v>
      </c>
      <c r="L143" s="214">
        <v>3630631.07</v>
      </c>
      <c r="M143" s="214"/>
      <c r="N143" s="214"/>
      <c r="O143" s="214">
        <v>3630631.07</v>
      </c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</row>
    <row r="144" spans="1:26" ht="15" x14ac:dyDescent="0.25">
      <c r="A144" s="216"/>
      <c r="B144" s="216" t="s">
        <v>293</v>
      </c>
      <c r="C144" s="216">
        <v>49</v>
      </c>
      <c r="D144" s="217">
        <v>16156</v>
      </c>
      <c r="E144" s="217">
        <v>0</v>
      </c>
      <c r="F144" s="217">
        <v>0</v>
      </c>
      <c r="G144" s="217">
        <v>16156</v>
      </c>
      <c r="H144" s="217">
        <v>1767</v>
      </c>
      <c r="I144" s="217">
        <v>0</v>
      </c>
      <c r="J144" s="217">
        <v>0</v>
      </c>
      <c r="K144" s="217">
        <v>1767</v>
      </c>
      <c r="L144" s="218">
        <v>30440763.789999999</v>
      </c>
      <c r="M144" s="218">
        <v>0</v>
      </c>
      <c r="N144" s="218">
        <v>0</v>
      </c>
      <c r="O144" s="218">
        <v>30440763.789999999</v>
      </c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</row>
    <row r="145" spans="1:26" x14ac:dyDescent="0.2">
      <c r="A145" s="193"/>
      <c r="B145" s="193"/>
      <c r="C145" s="193"/>
      <c r="D145" s="193"/>
      <c r="E145" s="193"/>
      <c r="F145" s="193"/>
      <c r="G145" s="193"/>
      <c r="H145" s="193"/>
      <c r="I145" s="193"/>
      <c r="J145" s="193"/>
      <c r="K145" s="193"/>
      <c r="L145" s="220"/>
      <c r="M145" s="220"/>
      <c r="N145" s="220"/>
      <c r="O145" s="220"/>
      <c r="P145" s="193"/>
      <c r="Q145" s="193"/>
      <c r="R145" s="193"/>
      <c r="S145" s="193"/>
      <c r="T145" s="193"/>
      <c r="U145" s="193"/>
      <c r="V145" s="193"/>
      <c r="W145" s="193"/>
      <c r="X145" s="193"/>
      <c r="Y145" s="193"/>
      <c r="Z145" s="193"/>
    </row>
    <row r="146" spans="1:26" x14ac:dyDescent="0.2">
      <c r="A146" s="193" t="s">
        <v>338</v>
      </c>
      <c r="B146" s="193"/>
      <c r="C146" s="193"/>
      <c r="D146" s="193"/>
      <c r="E146" s="193"/>
      <c r="F146" s="193"/>
      <c r="G146" s="193"/>
      <c r="H146" s="193"/>
      <c r="I146" s="193"/>
      <c r="J146" s="193"/>
      <c r="K146" s="193"/>
      <c r="L146" s="220"/>
      <c r="M146" s="220"/>
      <c r="N146" s="220"/>
      <c r="O146" s="220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</row>
    <row r="147" spans="1:26" x14ac:dyDescent="0.2">
      <c r="A147" s="211">
        <v>1</v>
      </c>
      <c r="B147" s="211" t="s">
        <v>286</v>
      </c>
      <c r="C147" s="211"/>
      <c r="D147" s="212">
        <v>322</v>
      </c>
      <c r="E147" s="212"/>
      <c r="F147" s="212"/>
      <c r="G147" s="212">
        <v>322</v>
      </c>
      <c r="H147" s="212">
        <v>15</v>
      </c>
      <c r="I147" s="212"/>
      <c r="J147" s="212"/>
      <c r="K147" s="212">
        <v>15</v>
      </c>
      <c r="L147" s="214">
        <v>260331.75</v>
      </c>
      <c r="M147" s="214"/>
      <c r="N147" s="214"/>
      <c r="O147" s="214">
        <v>260331.75</v>
      </c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</row>
    <row r="148" spans="1:26" x14ac:dyDescent="0.2">
      <c r="A148" s="211">
        <v>2</v>
      </c>
      <c r="B148" s="211" t="s">
        <v>287</v>
      </c>
      <c r="C148" s="211">
        <v>1</v>
      </c>
      <c r="D148" s="212">
        <v>210</v>
      </c>
      <c r="E148" s="212"/>
      <c r="F148" s="212"/>
      <c r="G148" s="212">
        <v>210</v>
      </c>
      <c r="H148" s="212">
        <v>35</v>
      </c>
      <c r="I148" s="212"/>
      <c r="J148" s="212"/>
      <c r="K148" s="212">
        <v>35</v>
      </c>
      <c r="L148" s="214">
        <v>330023.34000000003</v>
      </c>
      <c r="M148" s="214"/>
      <c r="N148" s="214"/>
      <c r="O148" s="214">
        <v>330023.34000000003</v>
      </c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</row>
    <row r="149" spans="1:26" x14ac:dyDescent="0.2">
      <c r="A149" s="211">
        <v>3</v>
      </c>
      <c r="B149" s="211" t="s">
        <v>290</v>
      </c>
      <c r="C149" s="211">
        <v>2</v>
      </c>
      <c r="D149" s="212">
        <v>652</v>
      </c>
      <c r="E149" s="212"/>
      <c r="F149" s="212"/>
      <c r="G149" s="212">
        <v>652</v>
      </c>
      <c r="H149" s="212">
        <v>64</v>
      </c>
      <c r="I149" s="212"/>
      <c r="J149" s="212"/>
      <c r="K149" s="212">
        <v>64</v>
      </c>
      <c r="L149" s="214">
        <v>950598.51</v>
      </c>
      <c r="M149" s="214"/>
      <c r="N149" s="214"/>
      <c r="O149" s="214">
        <v>950598.51</v>
      </c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</row>
    <row r="150" spans="1:26" x14ac:dyDescent="0.2">
      <c r="A150" s="211">
        <v>4</v>
      </c>
      <c r="B150" s="211" t="s">
        <v>291</v>
      </c>
      <c r="C150" s="211">
        <v>13</v>
      </c>
      <c r="D150" s="212">
        <v>4394</v>
      </c>
      <c r="E150" s="212"/>
      <c r="F150" s="212"/>
      <c r="G150" s="212">
        <v>4394</v>
      </c>
      <c r="H150" s="212">
        <v>407</v>
      </c>
      <c r="I150" s="212"/>
      <c r="J150" s="212"/>
      <c r="K150" s="212">
        <v>407</v>
      </c>
      <c r="L150" s="214">
        <v>9036983.9299999997</v>
      </c>
      <c r="M150" s="214"/>
      <c r="N150" s="214"/>
      <c r="O150" s="214">
        <v>9036983.9299999997</v>
      </c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</row>
    <row r="151" spans="1:26" x14ac:dyDescent="0.2">
      <c r="A151" s="211">
        <v>5</v>
      </c>
      <c r="B151" s="211" t="s">
        <v>292</v>
      </c>
      <c r="C151" s="211">
        <v>6</v>
      </c>
      <c r="D151" s="212">
        <v>1938</v>
      </c>
      <c r="E151" s="212"/>
      <c r="F151" s="212"/>
      <c r="G151" s="212">
        <v>1938</v>
      </c>
      <c r="H151" s="212">
        <v>221</v>
      </c>
      <c r="I151" s="212"/>
      <c r="J151" s="212"/>
      <c r="K151" s="212">
        <v>221</v>
      </c>
      <c r="L151" s="214">
        <v>3820577.67</v>
      </c>
      <c r="M151" s="214"/>
      <c r="N151" s="214"/>
      <c r="O151" s="214">
        <v>3820577.67</v>
      </c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</row>
    <row r="152" spans="1:26" ht="15" x14ac:dyDescent="0.25">
      <c r="A152" s="216"/>
      <c r="B152" s="216" t="s">
        <v>293</v>
      </c>
      <c r="C152" s="216">
        <v>22</v>
      </c>
      <c r="D152" s="217">
        <v>7516</v>
      </c>
      <c r="E152" s="217">
        <v>0</v>
      </c>
      <c r="F152" s="217">
        <v>0</v>
      </c>
      <c r="G152" s="217">
        <v>7516</v>
      </c>
      <c r="H152" s="217">
        <v>742</v>
      </c>
      <c r="I152" s="217">
        <v>0</v>
      </c>
      <c r="J152" s="217">
        <v>0</v>
      </c>
      <c r="K152" s="217">
        <v>742</v>
      </c>
      <c r="L152" s="218">
        <v>14398515.199999999</v>
      </c>
      <c r="M152" s="218">
        <v>0</v>
      </c>
      <c r="N152" s="218">
        <v>0</v>
      </c>
      <c r="O152" s="218">
        <v>14398515.199999999</v>
      </c>
      <c r="P152" s="219"/>
      <c r="Q152" s="219"/>
      <c r="R152" s="219"/>
      <c r="S152" s="219"/>
      <c r="T152" s="219"/>
      <c r="U152" s="219"/>
      <c r="V152" s="219"/>
      <c r="W152" s="219"/>
      <c r="X152" s="219"/>
      <c r="Y152" s="219"/>
      <c r="Z152" s="219"/>
    </row>
    <row r="153" spans="1:26" x14ac:dyDescent="0.2">
      <c r="A153" s="193"/>
      <c r="B153" s="193"/>
      <c r="C153" s="193"/>
      <c r="D153" s="193"/>
      <c r="E153" s="193"/>
      <c r="F153" s="193"/>
      <c r="G153" s="193"/>
      <c r="H153" s="193"/>
      <c r="I153" s="193"/>
      <c r="J153" s="193"/>
      <c r="K153" s="193"/>
      <c r="L153" s="220"/>
      <c r="M153" s="220"/>
      <c r="N153" s="220"/>
      <c r="O153" s="220"/>
      <c r="P153" s="193"/>
      <c r="Q153" s="193"/>
      <c r="R153" s="193"/>
      <c r="S153" s="193"/>
      <c r="T153" s="193"/>
      <c r="U153" s="193"/>
      <c r="V153" s="193"/>
      <c r="W153" s="193"/>
      <c r="X153" s="193"/>
      <c r="Y153" s="193"/>
      <c r="Z153" s="193"/>
    </row>
    <row r="154" spans="1:26" x14ac:dyDescent="0.2">
      <c r="A154" s="193" t="s">
        <v>339</v>
      </c>
      <c r="B154" s="193"/>
      <c r="C154" s="193"/>
      <c r="D154" s="193"/>
      <c r="E154" s="193"/>
      <c r="F154" s="193"/>
      <c r="G154" s="193"/>
      <c r="H154" s="193"/>
      <c r="I154" s="193"/>
      <c r="J154" s="193"/>
      <c r="K154" s="193"/>
      <c r="L154" s="220"/>
      <c r="M154" s="220"/>
      <c r="N154" s="220"/>
      <c r="O154" s="220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</row>
    <row r="155" spans="1:26" x14ac:dyDescent="0.2">
      <c r="A155" s="211">
        <v>1</v>
      </c>
      <c r="B155" s="211" t="s">
        <v>286</v>
      </c>
      <c r="C155" s="211">
        <v>3</v>
      </c>
      <c r="D155" s="212">
        <v>966</v>
      </c>
      <c r="E155" s="212"/>
      <c r="F155" s="212"/>
      <c r="G155" s="212">
        <v>966</v>
      </c>
      <c r="H155" s="212">
        <v>108</v>
      </c>
      <c r="I155" s="212"/>
      <c r="J155" s="212"/>
      <c r="K155" s="212">
        <v>108</v>
      </c>
      <c r="L155" s="214">
        <v>1540062.42</v>
      </c>
      <c r="M155" s="214"/>
      <c r="N155" s="214"/>
      <c r="O155" s="214">
        <v>1540062.42</v>
      </c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</row>
    <row r="156" spans="1:26" x14ac:dyDescent="0.2">
      <c r="A156" s="211">
        <v>2</v>
      </c>
      <c r="B156" s="211" t="s">
        <v>287</v>
      </c>
      <c r="C156" s="211">
        <v>3</v>
      </c>
      <c r="D156" s="212">
        <v>999</v>
      </c>
      <c r="E156" s="212"/>
      <c r="F156" s="212"/>
      <c r="G156" s="212">
        <v>999</v>
      </c>
      <c r="H156" s="212">
        <v>192</v>
      </c>
      <c r="I156" s="212"/>
      <c r="J156" s="212"/>
      <c r="K156" s="212">
        <v>192</v>
      </c>
      <c r="L156" s="214">
        <v>2307875.8399999999</v>
      </c>
      <c r="M156" s="214"/>
      <c r="N156" s="214"/>
      <c r="O156" s="214">
        <v>2307875.8399999999</v>
      </c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</row>
    <row r="157" spans="1:26" x14ac:dyDescent="0.2">
      <c r="A157" s="211">
        <v>3</v>
      </c>
      <c r="B157" s="211" t="s">
        <v>290</v>
      </c>
      <c r="C157" s="211">
        <v>4</v>
      </c>
      <c r="D157" s="212">
        <v>1304</v>
      </c>
      <c r="E157" s="212"/>
      <c r="F157" s="212"/>
      <c r="G157" s="212">
        <v>1304</v>
      </c>
      <c r="H157" s="212">
        <v>153</v>
      </c>
      <c r="I157" s="212"/>
      <c r="J157" s="212"/>
      <c r="K157" s="212">
        <v>153</v>
      </c>
      <c r="L157" s="214">
        <v>2416640.02</v>
      </c>
      <c r="M157" s="214"/>
      <c r="N157" s="214"/>
      <c r="O157" s="214">
        <v>2416640.02</v>
      </c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</row>
    <row r="158" spans="1:26" x14ac:dyDescent="0.2">
      <c r="A158" s="211">
        <v>4</v>
      </c>
      <c r="B158" s="211" t="s">
        <v>291</v>
      </c>
      <c r="C158" s="211">
        <v>14</v>
      </c>
      <c r="D158" s="212">
        <v>4732</v>
      </c>
      <c r="E158" s="212"/>
      <c r="F158" s="212"/>
      <c r="G158" s="212">
        <v>4732</v>
      </c>
      <c r="H158" s="212">
        <v>457</v>
      </c>
      <c r="I158" s="212"/>
      <c r="J158" s="212"/>
      <c r="K158" s="212">
        <v>457</v>
      </c>
      <c r="L158" s="214">
        <v>10147178.51</v>
      </c>
      <c r="M158" s="214"/>
      <c r="N158" s="214"/>
      <c r="O158" s="214">
        <v>10147178.51</v>
      </c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</row>
    <row r="159" spans="1:26" x14ac:dyDescent="0.2">
      <c r="A159" s="211">
        <v>5</v>
      </c>
      <c r="B159" s="211" t="s">
        <v>292</v>
      </c>
      <c r="C159" s="211">
        <v>9</v>
      </c>
      <c r="D159" s="212">
        <v>2907</v>
      </c>
      <c r="E159" s="212"/>
      <c r="F159" s="212"/>
      <c r="G159" s="212">
        <v>2907</v>
      </c>
      <c r="H159" s="212">
        <v>337</v>
      </c>
      <c r="I159" s="212"/>
      <c r="J159" s="212"/>
      <c r="K159" s="212">
        <v>337</v>
      </c>
      <c r="L159" s="214">
        <v>5306283.33</v>
      </c>
      <c r="M159" s="214"/>
      <c r="N159" s="214"/>
      <c r="O159" s="214">
        <v>5306283.33</v>
      </c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</row>
    <row r="160" spans="1:26" ht="15" x14ac:dyDescent="0.25">
      <c r="A160" s="216"/>
      <c r="B160" s="216" t="s">
        <v>293</v>
      </c>
      <c r="C160" s="216">
        <v>33</v>
      </c>
      <c r="D160" s="217">
        <v>10908</v>
      </c>
      <c r="E160" s="217">
        <v>0</v>
      </c>
      <c r="F160" s="217">
        <v>0</v>
      </c>
      <c r="G160" s="217">
        <v>10908</v>
      </c>
      <c r="H160" s="217">
        <v>1247</v>
      </c>
      <c r="I160" s="217">
        <v>0</v>
      </c>
      <c r="J160" s="217">
        <v>0</v>
      </c>
      <c r="K160" s="217">
        <v>1247</v>
      </c>
      <c r="L160" s="218">
        <v>21718040.119999997</v>
      </c>
      <c r="M160" s="218">
        <v>0</v>
      </c>
      <c r="N160" s="218">
        <v>0</v>
      </c>
      <c r="O160" s="218">
        <v>21718040.119999997</v>
      </c>
      <c r="P160" s="219"/>
      <c r="Q160" s="219"/>
      <c r="R160" s="219"/>
      <c r="S160" s="219"/>
      <c r="T160" s="219"/>
      <c r="U160" s="219"/>
      <c r="V160" s="219"/>
      <c r="W160" s="219"/>
      <c r="X160" s="219"/>
      <c r="Y160" s="219"/>
      <c r="Z160" s="219"/>
    </row>
    <row r="161" spans="1:26" x14ac:dyDescent="0.2">
      <c r="A161" s="193"/>
      <c r="B161" s="193"/>
      <c r="C161" s="193"/>
      <c r="D161" s="193"/>
      <c r="E161" s="193"/>
      <c r="F161" s="193"/>
      <c r="G161" s="193"/>
      <c r="H161" s="193"/>
      <c r="I161" s="193"/>
      <c r="J161" s="193"/>
      <c r="K161" s="193"/>
      <c r="L161" s="220"/>
      <c r="M161" s="220"/>
      <c r="N161" s="220"/>
      <c r="O161" s="220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</row>
    <row r="162" spans="1:26" x14ac:dyDescent="0.2">
      <c r="A162" s="193" t="s">
        <v>340</v>
      </c>
      <c r="B162" s="193"/>
      <c r="C162" s="193"/>
      <c r="D162" s="193"/>
      <c r="E162" s="193"/>
      <c r="F162" s="193"/>
      <c r="G162" s="193"/>
      <c r="H162" s="193"/>
      <c r="I162" s="193"/>
      <c r="J162" s="193"/>
      <c r="K162" s="193"/>
      <c r="L162" s="220"/>
      <c r="M162" s="220"/>
      <c r="N162" s="220"/>
      <c r="O162" s="220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</row>
    <row r="163" spans="1:26" x14ac:dyDescent="0.2">
      <c r="A163" s="211">
        <v>1</v>
      </c>
      <c r="B163" s="211" t="s">
        <v>286</v>
      </c>
      <c r="C163" s="211">
        <v>1</v>
      </c>
      <c r="D163" s="212">
        <v>322</v>
      </c>
      <c r="E163" s="212"/>
      <c r="F163" s="212"/>
      <c r="G163" s="212">
        <v>322</v>
      </c>
      <c r="H163" s="212">
        <v>48</v>
      </c>
      <c r="I163" s="212"/>
      <c r="J163" s="212"/>
      <c r="K163" s="212">
        <v>48</v>
      </c>
      <c r="L163" s="214">
        <v>871933.97</v>
      </c>
      <c r="M163" s="214"/>
      <c r="N163" s="214"/>
      <c r="O163" s="214">
        <v>871933.97</v>
      </c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</row>
    <row r="164" spans="1:26" x14ac:dyDescent="0.2">
      <c r="A164" s="211">
        <v>2</v>
      </c>
      <c r="B164" s="211" t="s">
        <v>287</v>
      </c>
      <c r="C164" s="211">
        <v>3</v>
      </c>
      <c r="D164" s="212">
        <v>999</v>
      </c>
      <c r="E164" s="212"/>
      <c r="F164" s="212"/>
      <c r="G164" s="212">
        <v>999</v>
      </c>
      <c r="H164" s="212">
        <v>169</v>
      </c>
      <c r="I164" s="212"/>
      <c r="J164" s="212"/>
      <c r="K164" s="212">
        <v>169</v>
      </c>
      <c r="L164" s="214">
        <v>2414896.77</v>
      </c>
      <c r="M164" s="214"/>
      <c r="N164" s="214"/>
      <c r="O164" s="214">
        <v>2414896.77</v>
      </c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</row>
    <row r="165" spans="1:26" x14ac:dyDescent="0.2">
      <c r="A165" s="211">
        <v>3</v>
      </c>
      <c r="B165" s="211" t="s">
        <v>288</v>
      </c>
      <c r="C165" s="211">
        <v>6</v>
      </c>
      <c r="D165" s="212">
        <v>1662</v>
      </c>
      <c r="E165" s="212"/>
      <c r="F165" s="212"/>
      <c r="G165" s="212">
        <v>1662</v>
      </c>
      <c r="H165" s="212">
        <v>235</v>
      </c>
      <c r="I165" s="212"/>
      <c r="J165" s="212"/>
      <c r="K165" s="212">
        <v>235</v>
      </c>
      <c r="L165" s="214">
        <v>2570283.02</v>
      </c>
      <c r="M165" s="214"/>
      <c r="N165" s="214"/>
      <c r="O165" s="214">
        <v>2570283.02</v>
      </c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</row>
    <row r="166" spans="1:26" x14ac:dyDescent="0.2">
      <c r="A166" s="211">
        <v>4</v>
      </c>
      <c r="B166" s="211" t="s">
        <v>289</v>
      </c>
      <c r="C166" s="211">
        <v>1</v>
      </c>
      <c r="D166" s="212">
        <v>335</v>
      </c>
      <c r="E166" s="212"/>
      <c r="F166" s="212"/>
      <c r="G166" s="212">
        <v>335</v>
      </c>
      <c r="H166" s="212">
        <v>24</v>
      </c>
      <c r="I166" s="212"/>
      <c r="J166" s="212"/>
      <c r="K166" s="212">
        <v>24</v>
      </c>
      <c r="L166" s="214">
        <v>328296.40000000002</v>
      </c>
      <c r="M166" s="214"/>
      <c r="N166" s="214"/>
      <c r="O166" s="214">
        <v>328296.40000000002</v>
      </c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</row>
    <row r="167" spans="1:26" x14ac:dyDescent="0.2">
      <c r="A167" s="211">
        <v>5</v>
      </c>
      <c r="B167" s="211" t="s">
        <v>290</v>
      </c>
      <c r="C167" s="211">
        <v>7</v>
      </c>
      <c r="D167" s="212">
        <v>2282</v>
      </c>
      <c r="E167" s="212"/>
      <c r="F167" s="212"/>
      <c r="G167" s="212">
        <v>2282</v>
      </c>
      <c r="H167" s="212">
        <v>250</v>
      </c>
      <c r="I167" s="212"/>
      <c r="J167" s="212"/>
      <c r="K167" s="212">
        <v>250</v>
      </c>
      <c r="L167" s="214">
        <v>3829889.99</v>
      </c>
      <c r="M167" s="214"/>
      <c r="N167" s="214"/>
      <c r="O167" s="214">
        <v>3829889.99</v>
      </c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</row>
    <row r="168" spans="1:26" x14ac:dyDescent="0.2">
      <c r="A168" s="211">
        <v>6</v>
      </c>
      <c r="B168" s="211" t="s">
        <v>291</v>
      </c>
      <c r="C168" s="211">
        <v>14</v>
      </c>
      <c r="D168" s="212">
        <v>4732</v>
      </c>
      <c r="E168" s="212"/>
      <c r="F168" s="212"/>
      <c r="G168" s="212">
        <v>4732</v>
      </c>
      <c r="H168" s="212">
        <v>457</v>
      </c>
      <c r="I168" s="212"/>
      <c r="J168" s="212"/>
      <c r="K168" s="212">
        <v>457</v>
      </c>
      <c r="L168" s="214">
        <v>10147178.52</v>
      </c>
      <c r="M168" s="214"/>
      <c r="N168" s="214"/>
      <c r="O168" s="214">
        <v>10147178.52</v>
      </c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</row>
    <row r="169" spans="1:26" x14ac:dyDescent="0.2">
      <c r="A169" s="211">
        <v>7</v>
      </c>
      <c r="B169" s="211" t="s">
        <v>292</v>
      </c>
      <c r="C169" s="211">
        <v>10</v>
      </c>
      <c r="D169" s="212">
        <v>3230</v>
      </c>
      <c r="E169" s="212"/>
      <c r="F169" s="212"/>
      <c r="G169" s="212">
        <v>3230</v>
      </c>
      <c r="H169" s="212">
        <v>357</v>
      </c>
      <c r="I169" s="212"/>
      <c r="J169" s="212"/>
      <c r="K169" s="212">
        <v>357</v>
      </c>
      <c r="L169" s="214">
        <v>6174114.1200000001</v>
      </c>
      <c r="M169" s="214"/>
      <c r="N169" s="214"/>
      <c r="O169" s="214">
        <v>6174114.1200000001</v>
      </c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</row>
    <row r="170" spans="1:26" ht="15" x14ac:dyDescent="0.25">
      <c r="A170" s="216"/>
      <c r="B170" s="216" t="s">
        <v>293</v>
      </c>
      <c r="C170" s="216">
        <v>42</v>
      </c>
      <c r="D170" s="217">
        <v>13562</v>
      </c>
      <c r="E170" s="217">
        <v>0</v>
      </c>
      <c r="F170" s="217">
        <v>0</v>
      </c>
      <c r="G170" s="217">
        <v>13562</v>
      </c>
      <c r="H170" s="217">
        <v>1540</v>
      </c>
      <c r="I170" s="217">
        <v>0</v>
      </c>
      <c r="J170" s="217">
        <v>0</v>
      </c>
      <c r="K170" s="217">
        <v>1540</v>
      </c>
      <c r="L170" s="218">
        <v>26336592.790000003</v>
      </c>
      <c r="M170" s="218">
        <v>0</v>
      </c>
      <c r="N170" s="218">
        <v>0</v>
      </c>
      <c r="O170" s="218">
        <v>26336592.790000003</v>
      </c>
      <c r="P170" s="219"/>
      <c r="Q170" s="219"/>
      <c r="R170" s="219"/>
      <c r="S170" s="219"/>
      <c r="T170" s="219"/>
      <c r="U170" s="219"/>
      <c r="V170" s="219"/>
      <c r="W170" s="219"/>
      <c r="X170" s="219"/>
      <c r="Y170" s="219"/>
      <c r="Z170" s="219"/>
    </row>
    <row r="171" spans="1:26" x14ac:dyDescent="0.2">
      <c r="A171" s="193"/>
      <c r="B171" s="193"/>
      <c r="C171" s="193"/>
      <c r="D171" s="193"/>
      <c r="E171" s="193"/>
      <c r="F171" s="193"/>
      <c r="G171" s="193"/>
      <c r="H171" s="193"/>
      <c r="I171" s="193"/>
      <c r="J171" s="193"/>
      <c r="K171" s="193"/>
      <c r="L171" s="220"/>
      <c r="M171" s="220"/>
      <c r="N171" s="220"/>
      <c r="O171" s="220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</row>
    <row r="172" spans="1:26" x14ac:dyDescent="0.2">
      <c r="A172" s="193" t="s">
        <v>341</v>
      </c>
      <c r="B172" s="193"/>
      <c r="C172" s="193"/>
      <c r="D172" s="193"/>
      <c r="E172" s="193"/>
      <c r="F172" s="193"/>
      <c r="G172" s="193"/>
      <c r="H172" s="193"/>
      <c r="I172" s="193"/>
      <c r="J172" s="193"/>
      <c r="K172" s="193"/>
      <c r="L172" s="220"/>
      <c r="M172" s="220"/>
      <c r="N172" s="220"/>
      <c r="O172" s="220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</row>
    <row r="173" spans="1:26" x14ac:dyDescent="0.2">
      <c r="A173" s="211">
        <v>1</v>
      </c>
      <c r="B173" s="211" t="s">
        <v>294</v>
      </c>
      <c r="C173" s="211">
        <v>2</v>
      </c>
      <c r="D173" s="212">
        <v>554</v>
      </c>
      <c r="E173" s="212"/>
      <c r="F173" s="212"/>
      <c r="G173" s="212">
        <v>554</v>
      </c>
      <c r="H173" s="212">
        <v>50</v>
      </c>
      <c r="I173" s="212"/>
      <c r="J173" s="212"/>
      <c r="K173" s="212">
        <v>50</v>
      </c>
      <c r="L173" s="214">
        <v>977142.59</v>
      </c>
      <c r="M173" s="214"/>
      <c r="N173" s="214"/>
      <c r="O173" s="214">
        <v>977142.59</v>
      </c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</row>
    <row r="174" spans="1:26" x14ac:dyDescent="0.2">
      <c r="A174" s="211">
        <v>2</v>
      </c>
      <c r="B174" s="211" t="s">
        <v>286</v>
      </c>
      <c r="C174" s="211">
        <v>3</v>
      </c>
      <c r="D174" s="212">
        <v>966</v>
      </c>
      <c r="E174" s="212"/>
      <c r="F174" s="212"/>
      <c r="G174" s="212">
        <v>966</v>
      </c>
      <c r="H174" s="212">
        <v>227</v>
      </c>
      <c r="I174" s="212"/>
      <c r="J174" s="212"/>
      <c r="K174" s="212">
        <v>227</v>
      </c>
      <c r="L174" s="214">
        <v>4262542.17</v>
      </c>
      <c r="M174" s="214"/>
      <c r="N174" s="214"/>
      <c r="O174" s="214">
        <v>4262542.17</v>
      </c>
      <c r="P174" s="193"/>
      <c r="Q174" s="193"/>
      <c r="R174" s="193"/>
      <c r="S174" s="193"/>
      <c r="T174" s="193"/>
      <c r="U174" s="193"/>
      <c r="V174" s="193"/>
      <c r="W174" s="193"/>
      <c r="X174" s="193"/>
      <c r="Y174" s="193"/>
      <c r="Z174" s="193"/>
    </row>
    <row r="175" spans="1:26" x14ac:dyDescent="0.2">
      <c r="A175" s="211">
        <v>3</v>
      </c>
      <c r="B175" s="211" t="s">
        <v>287</v>
      </c>
      <c r="C175" s="211">
        <v>4</v>
      </c>
      <c r="D175" s="212">
        <v>1332</v>
      </c>
      <c r="E175" s="212"/>
      <c r="F175" s="212"/>
      <c r="G175" s="212">
        <v>1332</v>
      </c>
      <c r="H175" s="212">
        <v>190</v>
      </c>
      <c r="I175" s="212"/>
      <c r="J175" s="212"/>
      <c r="K175" s="212">
        <v>190</v>
      </c>
      <c r="L175" s="214">
        <v>2404645.2200000002</v>
      </c>
      <c r="M175" s="214"/>
      <c r="N175" s="214"/>
      <c r="O175" s="214">
        <v>2404645.2200000002</v>
      </c>
      <c r="P175" s="193"/>
      <c r="Q175" s="193"/>
      <c r="R175" s="193"/>
      <c r="S175" s="193"/>
      <c r="T175" s="193"/>
      <c r="U175" s="193"/>
      <c r="V175" s="193"/>
      <c r="W175" s="193"/>
      <c r="X175" s="193"/>
      <c r="Y175" s="193"/>
      <c r="Z175" s="193"/>
    </row>
    <row r="176" spans="1:26" x14ac:dyDescent="0.2">
      <c r="A176" s="211">
        <v>4</v>
      </c>
      <c r="B176" s="211" t="s">
        <v>288</v>
      </c>
      <c r="C176" s="211">
        <v>2</v>
      </c>
      <c r="D176" s="212">
        <v>554</v>
      </c>
      <c r="E176" s="212"/>
      <c r="F176" s="212"/>
      <c r="G176" s="212">
        <v>554</v>
      </c>
      <c r="H176" s="212">
        <v>76</v>
      </c>
      <c r="I176" s="212"/>
      <c r="J176" s="212"/>
      <c r="K176" s="212">
        <v>76</v>
      </c>
      <c r="L176" s="214">
        <v>806371.73</v>
      </c>
      <c r="M176" s="214"/>
      <c r="N176" s="214"/>
      <c r="O176" s="214">
        <v>806371.73</v>
      </c>
      <c r="P176" s="193"/>
      <c r="Q176" s="193"/>
      <c r="R176" s="193"/>
      <c r="S176" s="193"/>
      <c r="T176" s="193"/>
      <c r="U176" s="193"/>
      <c r="V176" s="193"/>
      <c r="W176" s="193"/>
      <c r="X176" s="193"/>
      <c r="Y176" s="193"/>
      <c r="Z176" s="193"/>
    </row>
    <row r="177" spans="1:26" x14ac:dyDescent="0.2">
      <c r="A177" s="211">
        <v>5</v>
      </c>
      <c r="B177" s="211" t="s">
        <v>290</v>
      </c>
      <c r="C177" s="211">
        <v>7</v>
      </c>
      <c r="D177" s="212">
        <v>2282</v>
      </c>
      <c r="E177" s="212"/>
      <c r="F177" s="212"/>
      <c r="G177" s="212">
        <v>2282</v>
      </c>
      <c r="H177" s="212">
        <v>250</v>
      </c>
      <c r="I177" s="212"/>
      <c r="J177" s="212"/>
      <c r="K177" s="212">
        <v>250</v>
      </c>
      <c r="L177" s="214">
        <v>4802294.33</v>
      </c>
      <c r="M177" s="214"/>
      <c r="N177" s="214"/>
      <c r="O177" s="214">
        <v>4802294.33</v>
      </c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</row>
    <row r="178" spans="1:26" x14ac:dyDescent="0.2">
      <c r="A178" s="211">
        <v>6</v>
      </c>
      <c r="B178" s="211" t="s">
        <v>291</v>
      </c>
      <c r="C178" s="211">
        <v>22</v>
      </c>
      <c r="D178" s="212">
        <v>7436</v>
      </c>
      <c r="E178" s="212"/>
      <c r="F178" s="212"/>
      <c r="G178" s="212">
        <v>7436</v>
      </c>
      <c r="H178" s="212">
        <v>705</v>
      </c>
      <c r="I178" s="212"/>
      <c r="J178" s="212"/>
      <c r="K178" s="212">
        <v>705</v>
      </c>
      <c r="L178" s="214">
        <v>15029774.32</v>
      </c>
      <c r="M178" s="214"/>
      <c r="N178" s="214"/>
      <c r="O178" s="214">
        <v>15029774.32</v>
      </c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</row>
    <row r="179" spans="1:26" x14ac:dyDescent="0.2">
      <c r="A179" s="211">
        <v>7</v>
      </c>
      <c r="B179" s="211" t="s">
        <v>292</v>
      </c>
      <c r="C179" s="211">
        <v>9</v>
      </c>
      <c r="D179" s="212">
        <v>2907</v>
      </c>
      <c r="E179" s="212"/>
      <c r="F179" s="212"/>
      <c r="G179" s="212">
        <v>2907</v>
      </c>
      <c r="H179" s="212">
        <v>329</v>
      </c>
      <c r="I179" s="212"/>
      <c r="J179" s="212"/>
      <c r="K179" s="212">
        <v>329</v>
      </c>
      <c r="L179" s="214">
        <v>5751444.4500000002</v>
      </c>
      <c r="M179" s="214"/>
      <c r="N179" s="214"/>
      <c r="O179" s="214">
        <v>5751444.4500000002</v>
      </c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</row>
    <row r="180" spans="1:26" ht="15" x14ac:dyDescent="0.25">
      <c r="A180" s="216"/>
      <c r="B180" s="216" t="s">
        <v>293</v>
      </c>
      <c r="C180" s="216">
        <v>49</v>
      </c>
      <c r="D180" s="217">
        <v>16031</v>
      </c>
      <c r="E180" s="217">
        <v>0</v>
      </c>
      <c r="F180" s="217">
        <v>0</v>
      </c>
      <c r="G180" s="217">
        <v>16031</v>
      </c>
      <c r="H180" s="217">
        <v>1827</v>
      </c>
      <c r="I180" s="217">
        <v>0</v>
      </c>
      <c r="J180" s="217">
        <v>0</v>
      </c>
      <c r="K180" s="217">
        <v>1827</v>
      </c>
      <c r="L180" s="218">
        <v>34034214.810000002</v>
      </c>
      <c r="M180" s="218">
        <v>0</v>
      </c>
      <c r="N180" s="218">
        <v>0</v>
      </c>
      <c r="O180" s="218">
        <v>34034214.810000002</v>
      </c>
      <c r="P180" s="219"/>
      <c r="Q180" s="219"/>
      <c r="R180" s="219"/>
      <c r="S180" s="219"/>
      <c r="T180" s="219"/>
      <c r="U180" s="219"/>
      <c r="V180" s="219"/>
      <c r="W180" s="219"/>
      <c r="X180" s="219"/>
      <c r="Y180" s="219"/>
      <c r="Z180" s="219"/>
    </row>
    <row r="181" spans="1:26" x14ac:dyDescent="0.2">
      <c r="A181" s="193"/>
      <c r="B181" s="193"/>
      <c r="C181" s="193"/>
      <c r="D181" s="193"/>
      <c r="E181" s="193"/>
      <c r="F181" s="193"/>
      <c r="G181" s="193"/>
      <c r="H181" s="193"/>
      <c r="I181" s="193"/>
      <c r="J181" s="193"/>
      <c r="K181" s="193"/>
      <c r="L181" s="220"/>
      <c r="M181" s="220"/>
      <c r="N181" s="220"/>
      <c r="O181" s="220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</row>
    <row r="182" spans="1:26" x14ac:dyDescent="0.2">
      <c r="A182" s="193" t="s">
        <v>342</v>
      </c>
      <c r="B182" s="193"/>
      <c r="C182" s="193"/>
      <c r="D182" s="193"/>
      <c r="E182" s="193"/>
      <c r="F182" s="193"/>
      <c r="G182" s="193"/>
      <c r="H182" s="193"/>
      <c r="I182" s="193"/>
      <c r="J182" s="193"/>
      <c r="K182" s="193"/>
      <c r="L182" s="220"/>
      <c r="M182" s="220"/>
      <c r="N182" s="220"/>
      <c r="O182" s="220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</row>
    <row r="183" spans="1:26" x14ac:dyDescent="0.2">
      <c r="A183" s="211">
        <v>1</v>
      </c>
      <c r="B183" s="211" t="s">
        <v>286</v>
      </c>
      <c r="C183" s="211">
        <v>1</v>
      </c>
      <c r="D183" s="212">
        <v>322</v>
      </c>
      <c r="E183" s="212"/>
      <c r="F183" s="212"/>
      <c r="G183" s="212">
        <v>322</v>
      </c>
      <c r="H183" s="212">
        <v>36</v>
      </c>
      <c r="I183" s="212"/>
      <c r="J183" s="212"/>
      <c r="K183" s="212">
        <v>36</v>
      </c>
      <c r="L183" s="214">
        <v>618757.92000000004</v>
      </c>
      <c r="M183" s="214"/>
      <c r="N183" s="214"/>
      <c r="O183" s="214">
        <v>618757.92000000004</v>
      </c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</row>
    <row r="184" spans="1:26" x14ac:dyDescent="0.2">
      <c r="A184" s="211">
        <v>2</v>
      </c>
      <c r="B184" s="211" t="s">
        <v>287</v>
      </c>
      <c r="C184" s="211">
        <v>1</v>
      </c>
      <c r="D184" s="212">
        <v>333</v>
      </c>
      <c r="E184" s="212"/>
      <c r="F184" s="212"/>
      <c r="G184" s="212">
        <v>333</v>
      </c>
      <c r="H184" s="212">
        <v>49</v>
      </c>
      <c r="I184" s="212"/>
      <c r="J184" s="212"/>
      <c r="K184" s="212">
        <v>49</v>
      </c>
      <c r="L184" s="214">
        <v>842198.96</v>
      </c>
      <c r="M184" s="214"/>
      <c r="N184" s="214"/>
      <c r="O184" s="214">
        <v>842198.96</v>
      </c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</row>
    <row r="185" spans="1:26" x14ac:dyDescent="0.2">
      <c r="A185" s="211">
        <v>3</v>
      </c>
      <c r="B185" s="211" t="s">
        <v>290</v>
      </c>
      <c r="C185" s="211">
        <v>4</v>
      </c>
      <c r="D185" s="212">
        <v>1304</v>
      </c>
      <c r="E185" s="212"/>
      <c r="F185" s="212"/>
      <c r="G185" s="212">
        <v>1304</v>
      </c>
      <c r="H185" s="212">
        <v>158</v>
      </c>
      <c r="I185" s="212"/>
      <c r="J185" s="212"/>
      <c r="K185" s="212">
        <v>158</v>
      </c>
      <c r="L185" s="214">
        <v>2457018.06</v>
      </c>
      <c r="M185" s="214"/>
      <c r="N185" s="214"/>
      <c r="O185" s="214">
        <v>2457018.06</v>
      </c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</row>
    <row r="186" spans="1:26" x14ac:dyDescent="0.2">
      <c r="A186" s="211">
        <v>4</v>
      </c>
      <c r="B186" s="211" t="s">
        <v>291</v>
      </c>
      <c r="C186" s="211">
        <v>12</v>
      </c>
      <c r="D186" s="212">
        <v>4056</v>
      </c>
      <c r="E186" s="212"/>
      <c r="F186" s="212"/>
      <c r="G186" s="212">
        <v>4056</v>
      </c>
      <c r="H186" s="212">
        <v>403</v>
      </c>
      <c r="I186" s="212"/>
      <c r="J186" s="212"/>
      <c r="K186" s="212">
        <v>403</v>
      </c>
      <c r="L186" s="214">
        <v>7644409.5599999996</v>
      </c>
      <c r="M186" s="214"/>
      <c r="N186" s="214"/>
      <c r="O186" s="214">
        <v>7644409.5599999996</v>
      </c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</row>
    <row r="187" spans="1:26" x14ac:dyDescent="0.2">
      <c r="A187" s="211">
        <v>5</v>
      </c>
      <c r="B187" s="211" t="s">
        <v>292</v>
      </c>
      <c r="C187" s="211">
        <v>7</v>
      </c>
      <c r="D187" s="212">
        <v>2261</v>
      </c>
      <c r="E187" s="212"/>
      <c r="F187" s="212"/>
      <c r="G187" s="212">
        <v>2261</v>
      </c>
      <c r="H187" s="212">
        <v>246</v>
      </c>
      <c r="I187" s="212"/>
      <c r="J187" s="212"/>
      <c r="K187" s="212">
        <v>246</v>
      </c>
      <c r="L187" s="214">
        <v>3336692.94</v>
      </c>
      <c r="M187" s="214"/>
      <c r="N187" s="214"/>
      <c r="O187" s="214">
        <v>3336692.94</v>
      </c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</row>
    <row r="188" spans="1:26" ht="15" x14ac:dyDescent="0.25">
      <c r="A188" s="216"/>
      <c r="B188" s="216" t="s">
        <v>293</v>
      </c>
      <c r="C188" s="216">
        <v>25</v>
      </c>
      <c r="D188" s="217">
        <v>8276</v>
      </c>
      <c r="E188" s="217">
        <v>0</v>
      </c>
      <c r="F188" s="217">
        <v>0</v>
      </c>
      <c r="G188" s="217">
        <v>8276</v>
      </c>
      <c r="H188" s="217">
        <v>892</v>
      </c>
      <c r="I188" s="217">
        <v>0</v>
      </c>
      <c r="J188" s="217">
        <v>0</v>
      </c>
      <c r="K188" s="217">
        <v>892</v>
      </c>
      <c r="L188" s="218">
        <v>14899077.439999999</v>
      </c>
      <c r="M188" s="218">
        <v>0</v>
      </c>
      <c r="N188" s="218">
        <v>0</v>
      </c>
      <c r="O188" s="218">
        <v>14899077.439999999</v>
      </c>
      <c r="P188" s="219"/>
      <c r="Q188" s="219"/>
      <c r="R188" s="219"/>
      <c r="S188" s="219"/>
      <c r="T188" s="219"/>
      <c r="U188" s="219"/>
      <c r="V188" s="219"/>
      <c r="W188" s="219"/>
      <c r="X188" s="219"/>
      <c r="Y188" s="219"/>
      <c r="Z188" s="219"/>
    </row>
    <row r="189" spans="1:26" x14ac:dyDescent="0.2">
      <c r="A189" s="193"/>
      <c r="B189" s="193"/>
      <c r="C189" s="193"/>
      <c r="D189" s="193"/>
      <c r="E189" s="193"/>
      <c r="F189" s="193"/>
      <c r="G189" s="193"/>
      <c r="H189" s="193"/>
      <c r="I189" s="193"/>
      <c r="J189" s="193"/>
      <c r="K189" s="193"/>
      <c r="L189" s="220"/>
      <c r="M189" s="220"/>
      <c r="N189" s="220"/>
      <c r="O189" s="220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</row>
    <row r="190" spans="1:26" x14ac:dyDescent="0.2">
      <c r="A190" s="193" t="s">
        <v>343</v>
      </c>
      <c r="B190" s="193"/>
      <c r="C190" s="193"/>
      <c r="D190" s="193"/>
      <c r="E190" s="193"/>
      <c r="F190" s="193"/>
      <c r="G190" s="193"/>
      <c r="H190" s="193"/>
      <c r="I190" s="193"/>
      <c r="J190" s="193"/>
      <c r="K190" s="193"/>
      <c r="L190" s="220"/>
      <c r="M190" s="220"/>
      <c r="N190" s="220"/>
      <c r="O190" s="220"/>
      <c r="P190" s="193"/>
      <c r="Q190" s="193"/>
      <c r="R190" s="193"/>
      <c r="S190" s="193"/>
      <c r="T190" s="193"/>
      <c r="U190" s="193"/>
      <c r="V190" s="193"/>
      <c r="W190" s="193"/>
      <c r="X190" s="193"/>
      <c r="Y190" s="193"/>
      <c r="Z190" s="193"/>
    </row>
    <row r="191" spans="1:26" x14ac:dyDescent="0.2">
      <c r="A191" s="211">
        <v>1</v>
      </c>
      <c r="B191" s="211" t="s">
        <v>294</v>
      </c>
      <c r="C191" s="211">
        <v>1</v>
      </c>
      <c r="D191" s="212"/>
      <c r="E191" s="212"/>
      <c r="F191" s="212"/>
      <c r="G191" s="212">
        <v>0</v>
      </c>
      <c r="H191" s="212">
        <v>10</v>
      </c>
      <c r="I191" s="212"/>
      <c r="J191" s="212"/>
      <c r="K191" s="212">
        <v>10</v>
      </c>
      <c r="L191" s="214">
        <v>148277.51999999999</v>
      </c>
      <c r="M191" s="214"/>
      <c r="N191" s="214"/>
      <c r="O191" s="214">
        <v>148277.51999999999</v>
      </c>
      <c r="P191" s="193"/>
      <c r="Q191" s="193"/>
      <c r="R191" s="193"/>
      <c r="S191" s="193"/>
      <c r="T191" s="193"/>
      <c r="U191" s="193"/>
      <c r="V191" s="193"/>
      <c r="W191" s="193"/>
      <c r="X191" s="193"/>
      <c r="Y191" s="193"/>
      <c r="Z191" s="193"/>
    </row>
    <row r="192" spans="1:26" x14ac:dyDescent="0.2">
      <c r="A192" s="211">
        <v>2</v>
      </c>
      <c r="B192" s="211" t="s">
        <v>286</v>
      </c>
      <c r="C192" s="211">
        <v>2</v>
      </c>
      <c r="D192" s="212">
        <v>322</v>
      </c>
      <c r="E192" s="212"/>
      <c r="F192" s="212"/>
      <c r="G192" s="212">
        <v>322</v>
      </c>
      <c r="H192" s="212">
        <v>102</v>
      </c>
      <c r="I192" s="212"/>
      <c r="J192" s="212"/>
      <c r="K192" s="212">
        <v>102</v>
      </c>
      <c r="L192" s="214">
        <v>1512430.72</v>
      </c>
      <c r="M192" s="214"/>
      <c r="N192" s="214"/>
      <c r="O192" s="214">
        <v>1512430.72</v>
      </c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</row>
    <row r="193" spans="1:26" x14ac:dyDescent="0.2">
      <c r="A193" s="211">
        <v>3</v>
      </c>
      <c r="B193" s="211" t="s">
        <v>287</v>
      </c>
      <c r="C193" s="211">
        <v>2</v>
      </c>
      <c r="D193" s="212">
        <v>333</v>
      </c>
      <c r="E193" s="212"/>
      <c r="F193" s="212"/>
      <c r="G193" s="212">
        <v>333</v>
      </c>
      <c r="H193" s="212">
        <v>119</v>
      </c>
      <c r="I193" s="212"/>
      <c r="J193" s="212"/>
      <c r="K193" s="212">
        <v>119</v>
      </c>
      <c r="L193" s="214">
        <v>1764502.51</v>
      </c>
      <c r="M193" s="214"/>
      <c r="N193" s="214"/>
      <c r="O193" s="214">
        <v>1764502.51</v>
      </c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</row>
    <row r="194" spans="1:26" x14ac:dyDescent="0.2">
      <c r="A194" s="211">
        <v>4</v>
      </c>
      <c r="B194" s="211" t="s">
        <v>289</v>
      </c>
      <c r="C194" s="211"/>
      <c r="D194" s="212"/>
      <c r="E194" s="212"/>
      <c r="F194" s="212"/>
      <c r="G194" s="212">
        <v>0</v>
      </c>
      <c r="H194" s="212"/>
      <c r="I194" s="212"/>
      <c r="J194" s="212"/>
      <c r="K194" s="212">
        <v>0</v>
      </c>
      <c r="L194" s="214"/>
      <c r="M194" s="214"/>
      <c r="N194" s="214"/>
      <c r="O194" s="214">
        <v>0</v>
      </c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</row>
    <row r="195" spans="1:26" x14ac:dyDescent="0.2">
      <c r="A195" s="211">
        <v>5</v>
      </c>
      <c r="B195" s="211" t="s">
        <v>290</v>
      </c>
      <c r="C195" s="211">
        <v>6</v>
      </c>
      <c r="D195" s="212">
        <v>1304</v>
      </c>
      <c r="E195" s="212"/>
      <c r="F195" s="212"/>
      <c r="G195" s="212">
        <v>1304</v>
      </c>
      <c r="H195" s="212">
        <v>212</v>
      </c>
      <c r="I195" s="212"/>
      <c r="J195" s="212"/>
      <c r="K195" s="212">
        <v>212</v>
      </c>
      <c r="L195" s="214">
        <v>3457871.18</v>
      </c>
      <c r="M195" s="214"/>
      <c r="N195" s="214"/>
      <c r="O195" s="214">
        <v>3457871.18</v>
      </c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</row>
    <row r="196" spans="1:26" x14ac:dyDescent="0.2">
      <c r="A196" s="211">
        <v>6</v>
      </c>
      <c r="B196" s="211" t="s">
        <v>291</v>
      </c>
      <c r="C196" s="211">
        <v>15</v>
      </c>
      <c r="D196" s="212">
        <v>4056</v>
      </c>
      <c r="E196" s="212"/>
      <c r="F196" s="212"/>
      <c r="G196" s="212">
        <v>4056</v>
      </c>
      <c r="H196" s="212">
        <v>487</v>
      </c>
      <c r="I196" s="212"/>
      <c r="J196" s="212"/>
      <c r="K196" s="212">
        <v>487</v>
      </c>
      <c r="L196" s="214">
        <v>10813295.26</v>
      </c>
      <c r="M196" s="214"/>
      <c r="N196" s="214"/>
      <c r="O196" s="214">
        <v>10813295.26</v>
      </c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</row>
    <row r="197" spans="1:26" x14ac:dyDescent="0.2">
      <c r="A197" s="211">
        <v>7</v>
      </c>
      <c r="B197" s="211" t="s">
        <v>292</v>
      </c>
      <c r="C197" s="211">
        <v>10</v>
      </c>
      <c r="D197" s="212">
        <v>2261</v>
      </c>
      <c r="E197" s="212"/>
      <c r="F197" s="212"/>
      <c r="G197" s="212">
        <v>2261</v>
      </c>
      <c r="H197" s="212">
        <v>357</v>
      </c>
      <c r="I197" s="212"/>
      <c r="J197" s="212"/>
      <c r="K197" s="212">
        <v>357</v>
      </c>
      <c r="L197" s="214">
        <v>7418472.9699999997</v>
      </c>
      <c r="M197" s="214"/>
      <c r="N197" s="214"/>
      <c r="O197" s="214">
        <v>7418472.9699999997</v>
      </c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</row>
    <row r="198" spans="1:26" ht="15" x14ac:dyDescent="0.25">
      <c r="A198" s="216"/>
      <c r="B198" s="216" t="s">
        <v>293</v>
      </c>
      <c r="C198" s="216">
        <v>36</v>
      </c>
      <c r="D198" s="217">
        <v>8276</v>
      </c>
      <c r="E198" s="217">
        <v>0</v>
      </c>
      <c r="F198" s="217">
        <v>0</v>
      </c>
      <c r="G198" s="217">
        <v>8276</v>
      </c>
      <c r="H198" s="217">
        <v>1287</v>
      </c>
      <c r="I198" s="217">
        <v>0</v>
      </c>
      <c r="J198" s="217">
        <v>0</v>
      </c>
      <c r="K198" s="217">
        <v>1287</v>
      </c>
      <c r="L198" s="218">
        <v>25114850.159999996</v>
      </c>
      <c r="M198" s="218">
        <v>0</v>
      </c>
      <c r="N198" s="218">
        <v>0</v>
      </c>
      <c r="O198" s="218">
        <v>25114850.159999996</v>
      </c>
      <c r="P198" s="219"/>
      <c r="Q198" s="219"/>
      <c r="R198" s="219"/>
      <c r="S198" s="219"/>
      <c r="T198" s="219"/>
      <c r="U198" s="219"/>
      <c r="V198" s="219"/>
      <c r="W198" s="219"/>
      <c r="X198" s="219"/>
      <c r="Y198" s="219"/>
      <c r="Z198" s="219"/>
    </row>
    <row r="199" spans="1:26" x14ac:dyDescent="0.2">
      <c r="A199" s="193"/>
      <c r="B199" s="193"/>
      <c r="C199" s="193"/>
      <c r="D199" s="193"/>
      <c r="E199" s="193"/>
      <c r="F199" s="193"/>
      <c r="G199" s="193"/>
      <c r="H199" s="193"/>
      <c r="I199" s="193"/>
      <c r="J199" s="193"/>
      <c r="K199" s="193"/>
      <c r="L199" s="220"/>
      <c r="M199" s="220"/>
      <c r="N199" s="220"/>
      <c r="O199" s="220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</row>
    <row r="200" spans="1:26" x14ac:dyDescent="0.2">
      <c r="A200" s="193" t="s">
        <v>344</v>
      </c>
      <c r="B200" s="193"/>
      <c r="C200" s="193"/>
      <c r="D200" s="193"/>
      <c r="E200" s="193"/>
      <c r="F200" s="193"/>
      <c r="G200" s="193"/>
      <c r="H200" s="193"/>
      <c r="I200" s="193"/>
      <c r="J200" s="193"/>
      <c r="K200" s="193"/>
      <c r="L200" s="220"/>
      <c r="M200" s="220"/>
      <c r="N200" s="220"/>
      <c r="O200" s="220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</row>
    <row r="201" spans="1:26" x14ac:dyDescent="0.2">
      <c r="A201" s="211">
        <v>1</v>
      </c>
      <c r="B201" s="211" t="s">
        <v>294</v>
      </c>
      <c r="C201" s="211">
        <v>1</v>
      </c>
      <c r="D201" s="212">
        <v>277</v>
      </c>
      <c r="E201" s="212"/>
      <c r="F201" s="212"/>
      <c r="G201" s="212">
        <v>277</v>
      </c>
      <c r="H201" s="212">
        <v>72</v>
      </c>
      <c r="I201" s="212"/>
      <c r="J201" s="212"/>
      <c r="K201" s="212">
        <v>72</v>
      </c>
      <c r="L201" s="214">
        <v>1316774.8799999999</v>
      </c>
      <c r="M201" s="214"/>
      <c r="N201" s="214"/>
      <c r="O201" s="214">
        <v>1316774.8799999999</v>
      </c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</row>
    <row r="202" spans="1:26" x14ac:dyDescent="0.2">
      <c r="A202" s="211">
        <v>2</v>
      </c>
      <c r="B202" s="211" t="s">
        <v>286</v>
      </c>
      <c r="C202" s="211">
        <v>5</v>
      </c>
      <c r="D202" s="212">
        <v>1610</v>
      </c>
      <c r="E202" s="212"/>
      <c r="F202" s="212"/>
      <c r="G202" s="212">
        <v>1610</v>
      </c>
      <c r="H202" s="212">
        <v>204</v>
      </c>
      <c r="I202" s="212"/>
      <c r="J202" s="212"/>
      <c r="K202" s="212">
        <v>204</v>
      </c>
      <c r="L202" s="214">
        <v>3540511.8</v>
      </c>
      <c r="M202" s="214"/>
      <c r="N202" s="214"/>
      <c r="O202" s="214">
        <v>3540511.8</v>
      </c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</row>
    <row r="203" spans="1:26" x14ac:dyDescent="0.2">
      <c r="A203" s="211">
        <v>3</v>
      </c>
      <c r="B203" s="211" t="s">
        <v>287</v>
      </c>
      <c r="C203" s="211">
        <v>2</v>
      </c>
      <c r="D203" s="212">
        <v>666</v>
      </c>
      <c r="E203" s="212"/>
      <c r="F203" s="212"/>
      <c r="G203" s="212">
        <v>666</v>
      </c>
      <c r="H203" s="212">
        <v>154</v>
      </c>
      <c r="I203" s="212"/>
      <c r="J203" s="212"/>
      <c r="K203" s="212">
        <v>154</v>
      </c>
      <c r="L203" s="214">
        <v>2059790.97</v>
      </c>
      <c r="M203" s="214"/>
      <c r="N203" s="214"/>
      <c r="O203" s="214">
        <v>2059790.97</v>
      </c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</row>
    <row r="204" spans="1:26" x14ac:dyDescent="0.2">
      <c r="A204" s="211">
        <v>4</v>
      </c>
      <c r="B204" s="211" t="s">
        <v>288</v>
      </c>
      <c r="C204" s="211">
        <v>2</v>
      </c>
      <c r="D204" s="212">
        <v>646</v>
      </c>
      <c r="E204" s="212"/>
      <c r="F204" s="212"/>
      <c r="G204" s="212">
        <v>646</v>
      </c>
      <c r="H204" s="212">
        <v>87</v>
      </c>
      <c r="I204" s="212"/>
      <c r="J204" s="212"/>
      <c r="K204" s="212">
        <v>87</v>
      </c>
      <c r="L204" s="214">
        <v>1807926.47</v>
      </c>
      <c r="M204" s="214"/>
      <c r="N204" s="214"/>
      <c r="O204" s="214">
        <v>1807926.47</v>
      </c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</row>
    <row r="205" spans="1:26" x14ac:dyDescent="0.2">
      <c r="A205" s="211">
        <v>5</v>
      </c>
      <c r="B205" s="211" t="s">
        <v>289</v>
      </c>
      <c r="C205" s="211">
        <v>4</v>
      </c>
      <c r="D205" s="212">
        <v>1494</v>
      </c>
      <c r="E205" s="212"/>
      <c r="F205" s="212"/>
      <c r="G205" s="212">
        <v>1494</v>
      </c>
      <c r="H205" s="212">
        <v>136</v>
      </c>
      <c r="I205" s="212"/>
      <c r="J205" s="212"/>
      <c r="K205" s="212">
        <v>136</v>
      </c>
      <c r="L205" s="214">
        <v>2059467.69</v>
      </c>
      <c r="M205" s="214"/>
      <c r="N205" s="214"/>
      <c r="O205" s="214">
        <v>2059467.69</v>
      </c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</row>
    <row r="206" spans="1:26" x14ac:dyDescent="0.2">
      <c r="A206" s="211">
        <v>6</v>
      </c>
      <c r="B206" s="211" t="s">
        <v>290</v>
      </c>
      <c r="C206" s="211">
        <v>3</v>
      </c>
      <c r="D206" s="212">
        <v>976</v>
      </c>
      <c r="E206" s="212"/>
      <c r="F206" s="212"/>
      <c r="G206" s="212">
        <v>976</v>
      </c>
      <c r="H206" s="212">
        <v>112</v>
      </c>
      <c r="I206" s="212"/>
      <c r="J206" s="212"/>
      <c r="K206" s="212">
        <v>112</v>
      </c>
      <c r="L206" s="214">
        <v>1526158.7</v>
      </c>
      <c r="M206" s="214"/>
      <c r="N206" s="214"/>
      <c r="O206" s="214">
        <v>1526158.7</v>
      </c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</row>
    <row r="207" spans="1:26" x14ac:dyDescent="0.2">
      <c r="A207" s="211">
        <v>7</v>
      </c>
      <c r="B207" s="211" t="s">
        <v>291</v>
      </c>
      <c r="C207" s="211">
        <v>26</v>
      </c>
      <c r="D207" s="212">
        <v>8862</v>
      </c>
      <c r="E207" s="212"/>
      <c r="F207" s="212"/>
      <c r="G207" s="212">
        <v>8862</v>
      </c>
      <c r="H207" s="212">
        <v>870</v>
      </c>
      <c r="I207" s="212"/>
      <c r="J207" s="212"/>
      <c r="K207" s="212">
        <v>870</v>
      </c>
      <c r="L207" s="214">
        <v>19317385.789999999</v>
      </c>
      <c r="M207" s="214"/>
      <c r="N207" s="214"/>
      <c r="O207" s="214">
        <v>19317385.789999999</v>
      </c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</row>
    <row r="208" spans="1:26" x14ac:dyDescent="0.2">
      <c r="A208" s="211">
        <v>8</v>
      </c>
      <c r="B208" s="211" t="s">
        <v>297</v>
      </c>
      <c r="C208" s="211">
        <v>3</v>
      </c>
      <c r="D208" s="212">
        <v>1142</v>
      </c>
      <c r="E208" s="212"/>
      <c r="F208" s="212"/>
      <c r="G208" s="212">
        <v>1142</v>
      </c>
      <c r="H208" s="212">
        <v>84</v>
      </c>
      <c r="I208" s="212"/>
      <c r="J208" s="212"/>
      <c r="K208" s="212">
        <v>84</v>
      </c>
      <c r="L208" s="214">
        <v>1796435.3</v>
      </c>
      <c r="M208" s="214"/>
      <c r="N208" s="214"/>
      <c r="O208" s="214">
        <v>1796435.3</v>
      </c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</row>
    <row r="209" spans="1:26" x14ac:dyDescent="0.2">
      <c r="A209" s="211">
        <v>9</v>
      </c>
      <c r="B209" s="211" t="s">
        <v>292</v>
      </c>
      <c r="C209" s="211">
        <v>19</v>
      </c>
      <c r="D209" s="212">
        <v>6068</v>
      </c>
      <c r="E209" s="212"/>
      <c r="F209" s="212"/>
      <c r="G209" s="212">
        <v>6068</v>
      </c>
      <c r="H209" s="212">
        <v>670</v>
      </c>
      <c r="I209" s="212"/>
      <c r="J209" s="212"/>
      <c r="K209" s="212">
        <v>670</v>
      </c>
      <c r="L209" s="214">
        <v>10862851.9</v>
      </c>
      <c r="M209" s="214"/>
      <c r="N209" s="214"/>
      <c r="O209" s="214">
        <v>10862851.9</v>
      </c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</row>
    <row r="210" spans="1:26" ht="15" x14ac:dyDescent="0.25">
      <c r="A210" s="216"/>
      <c r="B210" s="216" t="s">
        <v>293</v>
      </c>
      <c r="C210" s="216">
        <v>65</v>
      </c>
      <c r="D210" s="217">
        <v>21741</v>
      </c>
      <c r="E210" s="217">
        <v>0</v>
      </c>
      <c r="F210" s="217">
        <v>0</v>
      </c>
      <c r="G210" s="217">
        <v>21741</v>
      </c>
      <c r="H210" s="217">
        <v>2389</v>
      </c>
      <c r="I210" s="217">
        <v>0</v>
      </c>
      <c r="J210" s="217">
        <v>0</v>
      </c>
      <c r="K210" s="217">
        <v>2389</v>
      </c>
      <c r="L210" s="218">
        <v>44287303.5</v>
      </c>
      <c r="M210" s="218">
        <v>0</v>
      </c>
      <c r="N210" s="218">
        <v>0</v>
      </c>
      <c r="O210" s="218">
        <v>44287303.5</v>
      </c>
      <c r="P210" s="219"/>
      <c r="Q210" s="219"/>
      <c r="R210" s="219"/>
      <c r="S210" s="219"/>
      <c r="T210" s="219"/>
      <c r="U210" s="219"/>
      <c r="V210" s="219"/>
      <c r="W210" s="219"/>
      <c r="X210" s="219"/>
      <c r="Y210" s="219"/>
      <c r="Z210" s="219"/>
    </row>
    <row r="211" spans="1:26" x14ac:dyDescent="0.2">
      <c r="A211" s="193"/>
      <c r="B211" s="193"/>
      <c r="C211" s="193"/>
      <c r="D211" s="193"/>
      <c r="E211" s="193"/>
      <c r="F211" s="193"/>
      <c r="G211" s="193"/>
      <c r="H211" s="193"/>
      <c r="I211" s="193"/>
      <c r="J211" s="193"/>
      <c r="K211" s="193"/>
      <c r="L211" s="220"/>
      <c r="M211" s="220"/>
      <c r="N211" s="220"/>
      <c r="O211" s="220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</row>
    <row r="212" spans="1:26" x14ac:dyDescent="0.2">
      <c r="A212" s="193" t="s">
        <v>345</v>
      </c>
      <c r="B212" s="193"/>
      <c r="C212" s="193"/>
      <c r="D212" s="193"/>
      <c r="E212" s="193"/>
      <c r="F212" s="193"/>
      <c r="G212" s="193"/>
      <c r="H212" s="193"/>
      <c r="I212" s="193"/>
      <c r="J212" s="193"/>
      <c r="K212" s="193"/>
      <c r="L212" s="220"/>
      <c r="M212" s="220"/>
      <c r="N212" s="220"/>
      <c r="O212" s="220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</row>
    <row r="213" spans="1:26" x14ac:dyDescent="0.2">
      <c r="A213" s="211">
        <v>1</v>
      </c>
      <c r="B213" s="211" t="s">
        <v>294</v>
      </c>
      <c r="C213" s="211">
        <v>2</v>
      </c>
      <c r="D213" s="212">
        <v>554</v>
      </c>
      <c r="E213" s="212"/>
      <c r="F213" s="212"/>
      <c r="G213" s="212">
        <v>554</v>
      </c>
      <c r="H213" s="212">
        <v>81</v>
      </c>
      <c r="I213" s="212"/>
      <c r="J213" s="212"/>
      <c r="K213" s="212">
        <v>81</v>
      </c>
      <c r="L213" s="214">
        <v>1468514</v>
      </c>
      <c r="M213" s="214"/>
      <c r="N213" s="214"/>
      <c r="O213" s="214">
        <v>1468514</v>
      </c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</row>
    <row r="214" spans="1:26" x14ac:dyDescent="0.2">
      <c r="A214" s="211">
        <v>2</v>
      </c>
      <c r="B214" s="211" t="s">
        <v>286</v>
      </c>
      <c r="C214" s="211">
        <v>3</v>
      </c>
      <c r="D214" s="212">
        <v>966</v>
      </c>
      <c r="E214" s="212"/>
      <c r="F214" s="212"/>
      <c r="G214" s="212">
        <v>966</v>
      </c>
      <c r="H214" s="212">
        <v>150</v>
      </c>
      <c r="I214" s="212"/>
      <c r="J214" s="212"/>
      <c r="K214" s="212">
        <v>150</v>
      </c>
      <c r="L214" s="214">
        <v>2126707</v>
      </c>
      <c r="M214" s="214"/>
      <c r="N214" s="214"/>
      <c r="O214" s="214">
        <v>2126707</v>
      </c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</row>
    <row r="215" spans="1:26" x14ac:dyDescent="0.2">
      <c r="A215" s="211">
        <v>3</v>
      </c>
      <c r="B215" s="211" t="s">
        <v>287</v>
      </c>
      <c r="C215" s="211">
        <v>4</v>
      </c>
      <c r="D215" s="212">
        <v>1332</v>
      </c>
      <c r="E215" s="212"/>
      <c r="F215" s="212"/>
      <c r="G215" s="212">
        <v>1332</v>
      </c>
      <c r="H215" s="212">
        <v>250</v>
      </c>
      <c r="I215" s="212"/>
      <c r="J215" s="212"/>
      <c r="K215" s="212">
        <v>250</v>
      </c>
      <c r="L215" s="214">
        <v>3985503.88</v>
      </c>
      <c r="M215" s="214"/>
      <c r="N215" s="214"/>
      <c r="O215" s="214">
        <v>3985503.88</v>
      </c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</row>
    <row r="216" spans="1:26" x14ac:dyDescent="0.2">
      <c r="A216" s="211">
        <v>4</v>
      </c>
      <c r="B216" s="211" t="s">
        <v>288</v>
      </c>
      <c r="C216" s="211">
        <v>18</v>
      </c>
      <c r="D216" s="212">
        <v>4986</v>
      </c>
      <c r="E216" s="212"/>
      <c r="F216" s="212"/>
      <c r="G216" s="212">
        <v>4986</v>
      </c>
      <c r="H216" s="212">
        <v>700</v>
      </c>
      <c r="I216" s="212"/>
      <c r="J216" s="212"/>
      <c r="K216" s="212">
        <v>700</v>
      </c>
      <c r="L216" s="214">
        <v>10697242.189999999</v>
      </c>
      <c r="M216" s="214"/>
      <c r="N216" s="214"/>
      <c r="O216" s="214">
        <v>10697242.189999999</v>
      </c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</row>
    <row r="217" spans="1:26" x14ac:dyDescent="0.2">
      <c r="A217" s="211">
        <v>5</v>
      </c>
      <c r="B217" s="211" t="s">
        <v>290</v>
      </c>
      <c r="C217" s="211">
        <v>6</v>
      </c>
      <c r="D217" s="212">
        <v>1956</v>
      </c>
      <c r="E217" s="212"/>
      <c r="F217" s="212"/>
      <c r="G217" s="212">
        <v>1956</v>
      </c>
      <c r="H217" s="212">
        <v>214</v>
      </c>
      <c r="I217" s="212"/>
      <c r="J217" s="212"/>
      <c r="K217" s="212">
        <v>214</v>
      </c>
      <c r="L217" s="214">
        <v>3652393.17</v>
      </c>
      <c r="M217" s="214"/>
      <c r="N217" s="214"/>
      <c r="O217" s="214">
        <v>3652393.17</v>
      </c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</row>
    <row r="218" spans="1:26" x14ac:dyDescent="0.2">
      <c r="A218" s="211">
        <v>6</v>
      </c>
      <c r="B218" s="211" t="s">
        <v>291</v>
      </c>
      <c r="C218" s="211">
        <v>14</v>
      </c>
      <c r="D218" s="212">
        <v>4732</v>
      </c>
      <c r="E218" s="212"/>
      <c r="F218" s="212"/>
      <c r="G218" s="212">
        <v>4732</v>
      </c>
      <c r="H218" s="212">
        <v>482</v>
      </c>
      <c r="I218" s="212"/>
      <c r="J218" s="212"/>
      <c r="K218" s="212">
        <v>482</v>
      </c>
      <c r="L218" s="214">
        <v>9588188.8499999996</v>
      </c>
      <c r="M218" s="214"/>
      <c r="N218" s="214"/>
      <c r="O218" s="214">
        <v>9588188.8499999996</v>
      </c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</row>
    <row r="219" spans="1:26" x14ac:dyDescent="0.2">
      <c r="A219" s="211">
        <v>7</v>
      </c>
      <c r="B219" s="211" t="s">
        <v>292</v>
      </c>
      <c r="C219" s="211">
        <v>12</v>
      </c>
      <c r="D219" s="212">
        <v>3876</v>
      </c>
      <c r="E219" s="212"/>
      <c r="F219" s="212"/>
      <c r="G219" s="212">
        <v>3876</v>
      </c>
      <c r="H219" s="212">
        <v>431</v>
      </c>
      <c r="I219" s="212"/>
      <c r="J219" s="212"/>
      <c r="K219" s="212">
        <v>431</v>
      </c>
      <c r="L219" s="214">
        <v>6222677.25</v>
      </c>
      <c r="M219" s="214"/>
      <c r="N219" s="214"/>
      <c r="O219" s="214">
        <v>6222677.25</v>
      </c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</row>
    <row r="220" spans="1:26" ht="15" x14ac:dyDescent="0.25">
      <c r="A220" s="216"/>
      <c r="B220" s="216" t="s">
        <v>293</v>
      </c>
      <c r="C220" s="216">
        <v>59</v>
      </c>
      <c r="D220" s="217">
        <v>18402</v>
      </c>
      <c r="E220" s="217">
        <v>0</v>
      </c>
      <c r="F220" s="217">
        <v>0</v>
      </c>
      <c r="G220" s="217">
        <v>18402</v>
      </c>
      <c r="H220" s="217">
        <v>2308</v>
      </c>
      <c r="I220" s="217">
        <v>0</v>
      </c>
      <c r="J220" s="217">
        <v>0</v>
      </c>
      <c r="K220" s="217">
        <v>2308</v>
      </c>
      <c r="L220" s="218">
        <v>37741226.340000004</v>
      </c>
      <c r="M220" s="218">
        <v>0</v>
      </c>
      <c r="N220" s="218">
        <v>0</v>
      </c>
      <c r="O220" s="218">
        <v>37741226.340000004</v>
      </c>
      <c r="P220" s="219"/>
      <c r="Q220" s="219"/>
      <c r="R220" s="219"/>
      <c r="S220" s="219"/>
      <c r="T220" s="219"/>
      <c r="U220" s="219"/>
      <c r="V220" s="219"/>
      <c r="W220" s="219"/>
      <c r="X220" s="219"/>
      <c r="Y220" s="219"/>
      <c r="Z220" s="219"/>
    </row>
    <row r="221" spans="1:26" x14ac:dyDescent="0.2">
      <c r="A221" s="193"/>
      <c r="B221" s="193"/>
      <c r="C221" s="193"/>
      <c r="D221" s="193"/>
      <c r="E221" s="193"/>
      <c r="F221" s="193"/>
      <c r="G221" s="193"/>
      <c r="H221" s="193"/>
      <c r="I221" s="193"/>
      <c r="J221" s="193"/>
      <c r="K221" s="193"/>
      <c r="L221" s="220"/>
      <c r="M221" s="220"/>
      <c r="N221" s="220"/>
      <c r="O221" s="220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</row>
    <row r="222" spans="1:26" x14ac:dyDescent="0.2">
      <c r="A222" s="193" t="s">
        <v>346</v>
      </c>
      <c r="B222" s="193"/>
      <c r="C222" s="193"/>
      <c r="D222" s="193"/>
      <c r="E222" s="193"/>
      <c r="F222" s="193"/>
      <c r="G222" s="193"/>
      <c r="H222" s="193"/>
      <c r="I222" s="193"/>
      <c r="J222" s="193"/>
      <c r="K222" s="193"/>
      <c r="L222" s="220"/>
      <c r="M222" s="220"/>
      <c r="N222" s="220"/>
      <c r="O222" s="220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</row>
    <row r="223" spans="1:26" x14ac:dyDescent="0.2">
      <c r="A223" s="211">
        <v>1</v>
      </c>
      <c r="B223" s="211" t="s">
        <v>294</v>
      </c>
      <c r="C223" s="211">
        <v>1</v>
      </c>
      <c r="D223" s="212">
        <v>277</v>
      </c>
      <c r="E223" s="212"/>
      <c r="F223" s="212"/>
      <c r="G223" s="212">
        <v>277</v>
      </c>
      <c r="H223" s="212">
        <v>36</v>
      </c>
      <c r="I223" s="212"/>
      <c r="J223" s="212"/>
      <c r="K223" s="212">
        <v>36</v>
      </c>
      <c r="L223" s="214">
        <v>658387.43999999994</v>
      </c>
      <c r="M223" s="214"/>
      <c r="N223" s="214"/>
      <c r="O223" s="214">
        <v>658387.43999999994</v>
      </c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</row>
    <row r="224" spans="1:26" x14ac:dyDescent="0.2">
      <c r="A224" s="211">
        <v>2</v>
      </c>
      <c r="B224" s="211" t="s">
        <v>286</v>
      </c>
      <c r="C224" s="211">
        <v>1</v>
      </c>
      <c r="D224" s="212">
        <v>322</v>
      </c>
      <c r="E224" s="212"/>
      <c r="F224" s="212"/>
      <c r="G224" s="212">
        <v>322</v>
      </c>
      <c r="H224" s="212">
        <v>60</v>
      </c>
      <c r="I224" s="212"/>
      <c r="J224" s="212"/>
      <c r="K224" s="212">
        <v>60</v>
      </c>
      <c r="L224" s="214">
        <v>1832706.78</v>
      </c>
      <c r="M224" s="214"/>
      <c r="N224" s="214"/>
      <c r="O224" s="214">
        <v>1832706.78</v>
      </c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</row>
    <row r="225" spans="1:26" x14ac:dyDescent="0.2">
      <c r="A225" s="211">
        <v>3</v>
      </c>
      <c r="B225" s="211" t="s">
        <v>287</v>
      </c>
      <c r="C225" s="211">
        <v>3</v>
      </c>
      <c r="D225" s="212">
        <v>999</v>
      </c>
      <c r="E225" s="212"/>
      <c r="F225" s="212"/>
      <c r="G225" s="212">
        <v>999</v>
      </c>
      <c r="H225" s="212">
        <v>204</v>
      </c>
      <c r="I225" s="212"/>
      <c r="J225" s="212"/>
      <c r="K225" s="212">
        <v>204</v>
      </c>
      <c r="L225" s="214">
        <v>2720009.23</v>
      </c>
      <c r="M225" s="214"/>
      <c r="N225" s="214"/>
      <c r="O225" s="214">
        <v>2720009.23</v>
      </c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</row>
    <row r="226" spans="1:26" x14ac:dyDescent="0.2">
      <c r="A226" s="211">
        <v>4</v>
      </c>
      <c r="B226" s="211" t="s">
        <v>289</v>
      </c>
      <c r="C226" s="211">
        <v>2</v>
      </c>
      <c r="D226" s="212">
        <v>670</v>
      </c>
      <c r="E226" s="212"/>
      <c r="F226" s="212"/>
      <c r="G226" s="212">
        <v>670</v>
      </c>
      <c r="H226" s="212">
        <v>49</v>
      </c>
      <c r="I226" s="212"/>
      <c r="J226" s="212"/>
      <c r="K226" s="212">
        <v>49</v>
      </c>
      <c r="L226" s="214">
        <v>742014.09</v>
      </c>
      <c r="M226" s="214"/>
      <c r="N226" s="214"/>
      <c r="O226" s="214">
        <v>742014.09</v>
      </c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</row>
    <row r="227" spans="1:26" x14ac:dyDescent="0.2">
      <c r="A227" s="211">
        <v>5</v>
      </c>
      <c r="B227" s="211" t="s">
        <v>290</v>
      </c>
      <c r="C227" s="211">
        <v>6</v>
      </c>
      <c r="D227" s="212">
        <v>1956</v>
      </c>
      <c r="E227" s="212"/>
      <c r="F227" s="212"/>
      <c r="G227" s="212">
        <v>1956</v>
      </c>
      <c r="H227" s="212">
        <v>212</v>
      </c>
      <c r="I227" s="212"/>
      <c r="J227" s="212"/>
      <c r="K227" s="212">
        <v>212</v>
      </c>
      <c r="L227" s="214">
        <v>2665530.7799999998</v>
      </c>
      <c r="M227" s="214"/>
      <c r="N227" s="214"/>
      <c r="O227" s="214">
        <v>2665530.7799999998</v>
      </c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</row>
    <row r="228" spans="1:26" x14ac:dyDescent="0.2">
      <c r="A228" s="211">
        <v>6</v>
      </c>
      <c r="B228" s="211" t="s">
        <v>291</v>
      </c>
      <c r="C228" s="211">
        <v>16</v>
      </c>
      <c r="D228" s="212">
        <v>5408</v>
      </c>
      <c r="E228" s="212"/>
      <c r="F228" s="212"/>
      <c r="G228" s="212">
        <v>5408</v>
      </c>
      <c r="H228" s="212">
        <v>513</v>
      </c>
      <c r="I228" s="212"/>
      <c r="J228" s="212"/>
      <c r="K228" s="212">
        <v>513</v>
      </c>
      <c r="L228" s="214">
        <v>11390596.449999999</v>
      </c>
      <c r="M228" s="214"/>
      <c r="N228" s="214"/>
      <c r="O228" s="214">
        <v>11390596.449999999</v>
      </c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</row>
    <row r="229" spans="1:26" x14ac:dyDescent="0.2">
      <c r="A229" s="211">
        <v>7</v>
      </c>
      <c r="B229" s="211" t="s">
        <v>292</v>
      </c>
      <c r="C229" s="211">
        <v>13</v>
      </c>
      <c r="D229" s="212">
        <v>4199</v>
      </c>
      <c r="E229" s="212"/>
      <c r="F229" s="212"/>
      <c r="G229" s="212">
        <v>4199</v>
      </c>
      <c r="H229" s="212">
        <v>465</v>
      </c>
      <c r="I229" s="212"/>
      <c r="J229" s="212"/>
      <c r="K229" s="212">
        <v>465</v>
      </c>
      <c r="L229" s="214">
        <v>7715094.1399999997</v>
      </c>
      <c r="M229" s="214"/>
      <c r="N229" s="214"/>
      <c r="O229" s="214">
        <v>7715094.1399999997</v>
      </c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</row>
    <row r="230" spans="1:26" ht="15" x14ac:dyDescent="0.25">
      <c r="A230" s="216"/>
      <c r="B230" s="216" t="s">
        <v>293</v>
      </c>
      <c r="C230" s="216">
        <v>42</v>
      </c>
      <c r="D230" s="217">
        <v>13831</v>
      </c>
      <c r="E230" s="217">
        <v>0</v>
      </c>
      <c r="F230" s="217">
        <v>0</v>
      </c>
      <c r="G230" s="217">
        <v>13831</v>
      </c>
      <c r="H230" s="217">
        <v>1539</v>
      </c>
      <c r="I230" s="217">
        <v>0</v>
      </c>
      <c r="J230" s="217">
        <v>0</v>
      </c>
      <c r="K230" s="217">
        <v>1539</v>
      </c>
      <c r="L230" s="218">
        <v>27724338.909999996</v>
      </c>
      <c r="M230" s="218">
        <v>0</v>
      </c>
      <c r="N230" s="218">
        <v>0</v>
      </c>
      <c r="O230" s="218">
        <v>27724338.909999996</v>
      </c>
      <c r="P230" s="219"/>
      <c r="Q230" s="219"/>
      <c r="R230" s="219"/>
      <c r="S230" s="219"/>
      <c r="T230" s="219"/>
      <c r="U230" s="219"/>
      <c r="V230" s="219"/>
      <c r="W230" s="219"/>
      <c r="X230" s="219"/>
      <c r="Y230" s="219"/>
      <c r="Z230" s="219"/>
    </row>
    <row r="231" spans="1:26" x14ac:dyDescent="0.2">
      <c r="A231" s="193"/>
      <c r="B231" s="193"/>
      <c r="C231" s="193"/>
      <c r="D231" s="193"/>
      <c r="E231" s="193"/>
      <c r="F231" s="193"/>
      <c r="G231" s="193"/>
      <c r="H231" s="193"/>
      <c r="I231" s="193"/>
      <c r="J231" s="193"/>
      <c r="K231" s="193"/>
      <c r="L231" s="220"/>
      <c r="M231" s="220"/>
      <c r="N231" s="220"/>
      <c r="O231" s="220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</row>
    <row r="232" spans="1:26" x14ac:dyDescent="0.2">
      <c r="A232" s="193" t="s">
        <v>347</v>
      </c>
      <c r="B232" s="193"/>
      <c r="C232" s="193"/>
      <c r="D232" s="193"/>
      <c r="E232" s="193"/>
      <c r="F232" s="193"/>
      <c r="G232" s="193"/>
      <c r="H232" s="193"/>
      <c r="I232" s="193"/>
      <c r="J232" s="193"/>
      <c r="K232" s="193"/>
      <c r="L232" s="220"/>
      <c r="M232" s="220"/>
      <c r="N232" s="220"/>
      <c r="O232" s="220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</row>
    <row r="233" spans="1:26" x14ac:dyDescent="0.2">
      <c r="A233" s="211">
        <v>1</v>
      </c>
      <c r="B233" s="211" t="s">
        <v>288</v>
      </c>
      <c r="C233" s="211">
        <v>65</v>
      </c>
      <c r="D233" s="212">
        <v>18005</v>
      </c>
      <c r="E233" s="212"/>
      <c r="F233" s="212"/>
      <c r="G233" s="212">
        <v>18005</v>
      </c>
      <c r="H233" s="212">
        <v>2466</v>
      </c>
      <c r="I233" s="212"/>
      <c r="J233" s="212"/>
      <c r="K233" s="212">
        <v>2466</v>
      </c>
      <c r="L233" s="214">
        <v>51245364.07</v>
      </c>
      <c r="M233" s="214"/>
      <c r="N233" s="214"/>
      <c r="O233" s="214">
        <v>51245364.07</v>
      </c>
      <c r="P233" s="193"/>
      <c r="Q233" s="193"/>
      <c r="R233" s="193"/>
      <c r="S233" s="193"/>
      <c r="T233" s="193"/>
      <c r="U233" s="193"/>
      <c r="V233" s="193"/>
      <c r="W233" s="193"/>
      <c r="X233" s="193"/>
      <c r="Y233" s="193"/>
      <c r="Z233" s="193"/>
    </row>
    <row r="234" spans="1:26" x14ac:dyDescent="0.2">
      <c r="A234" s="211">
        <v>2</v>
      </c>
      <c r="B234" s="211" t="s">
        <v>289</v>
      </c>
      <c r="C234" s="211">
        <v>18</v>
      </c>
      <c r="D234" s="212">
        <v>6030</v>
      </c>
      <c r="E234" s="212"/>
      <c r="F234" s="212"/>
      <c r="G234" s="212">
        <v>6030</v>
      </c>
      <c r="H234" s="212">
        <v>510</v>
      </c>
      <c r="I234" s="212"/>
      <c r="J234" s="212"/>
      <c r="K234" s="212">
        <v>510</v>
      </c>
      <c r="L234" s="214">
        <v>9581319.8399999999</v>
      </c>
      <c r="M234" s="214"/>
      <c r="N234" s="214"/>
      <c r="O234" s="214">
        <v>9581319.8399999999</v>
      </c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</row>
    <row r="235" spans="1:26" x14ac:dyDescent="0.2">
      <c r="A235" s="211">
        <v>3</v>
      </c>
      <c r="B235" s="211" t="s">
        <v>298</v>
      </c>
      <c r="C235" s="211">
        <v>8</v>
      </c>
      <c r="D235" s="212">
        <v>2488</v>
      </c>
      <c r="E235" s="212"/>
      <c r="F235" s="212"/>
      <c r="G235" s="212">
        <v>2488</v>
      </c>
      <c r="H235" s="212">
        <v>353</v>
      </c>
      <c r="I235" s="212"/>
      <c r="J235" s="212"/>
      <c r="K235" s="212">
        <v>353</v>
      </c>
      <c r="L235" s="214">
        <v>5730303.6100000003</v>
      </c>
      <c r="M235" s="214"/>
      <c r="N235" s="214"/>
      <c r="O235" s="214">
        <v>5730303.6100000003</v>
      </c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</row>
    <row r="236" spans="1:26" x14ac:dyDescent="0.2">
      <c r="A236" s="211">
        <v>4</v>
      </c>
      <c r="B236" s="211" t="s">
        <v>290</v>
      </c>
      <c r="C236" s="211"/>
      <c r="D236" s="212">
        <v>103</v>
      </c>
      <c r="E236" s="212"/>
      <c r="F236" s="212"/>
      <c r="G236" s="212">
        <v>103</v>
      </c>
      <c r="H236" s="212">
        <v>12</v>
      </c>
      <c r="I236" s="212"/>
      <c r="J236" s="212"/>
      <c r="K236" s="212">
        <v>12</v>
      </c>
      <c r="L236" s="214">
        <v>214846.7</v>
      </c>
      <c r="M236" s="214"/>
      <c r="N236" s="214"/>
      <c r="O236" s="214">
        <v>214846.7</v>
      </c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</row>
    <row r="237" spans="1:26" x14ac:dyDescent="0.2">
      <c r="A237" s="211">
        <v>5</v>
      </c>
      <c r="B237" s="211" t="s">
        <v>291</v>
      </c>
      <c r="C237" s="211">
        <v>55</v>
      </c>
      <c r="D237" s="212">
        <v>18590</v>
      </c>
      <c r="E237" s="212"/>
      <c r="F237" s="212"/>
      <c r="G237" s="212">
        <v>18590</v>
      </c>
      <c r="H237" s="212">
        <v>1706</v>
      </c>
      <c r="I237" s="212"/>
      <c r="J237" s="212"/>
      <c r="K237" s="212">
        <v>1706</v>
      </c>
      <c r="L237" s="214">
        <v>37879839.25</v>
      </c>
      <c r="M237" s="214"/>
      <c r="N237" s="214"/>
      <c r="O237" s="214">
        <v>37879839.25</v>
      </c>
      <c r="P237" s="193"/>
      <c r="Q237" s="193"/>
      <c r="R237" s="193"/>
      <c r="S237" s="193"/>
      <c r="T237" s="193"/>
      <c r="U237" s="193"/>
      <c r="V237" s="193"/>
      <c r="W237" s="193"/>
      <c r="X237" s="193"/>
      <c r="Y237" s="193"/>
      <c r="Z237" s="193"/>
    </row>
    <row r="238" spans="1:26" x14ac:dyDescent="0.2">
      <c r="A238" s="211">
        <v>6</v>
      </c>
      <c r="B238" s="211" t="s">
        <v>299</v>
      </c>
      <c r="C238" s="211">
        <v>28</v>
      </c>
      <c r="D238" s="212">
        <v>9156</v>
      </c>
      <c r="E238" s="212"/>
      <c r="F238" s="212"/>
      <c r="G238" s="212">
        <v>9156</v>
      </c>
      <c r="H238" s="212">
        <v>1020</v>
      </c>
      <c r="I238" s="212"/>
      <c r="J238" s="212"/>
      <c r="K238" s="212">
        <v>1020</v>
      </c>
      <c r="L238" s="214">
        <v>25082641.030000001</v>
      </c>
      <c r="M238" s="214"/>
      <c r="N238" s="214"/>
      <c r="O238" s="214">
        <v>25082641.030000001</v>
      </c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</row>
    <row r="239" spans="1:26" x14ac:dyDescent="0.2">
      <c r="A239" s="211">
        <v>7</v>
      </c>
      <c r="B239" s="211" t="s">
        <v>292</v>
      </c>
      <c r="C239" s="211">
        <v>5</v>
      </c>
      <c r="D239" s="212">
        <v>1615</v>
      </c>
      <c r="E239" s="212"/>
      <c r="F239" s="212"/>
      <c r="G239" s="212">
        <v>1615</v>
      </c>
      <c r="H239" s="212">
        <v>173</v>
      </c>
      <c r="I239" s="212"/>
      <c r="J239" s="212"/>
      <c r="K239" s="212">
        <v>173</v>
      </c>
      <c r="L239" s="214">
        <v>4403564.9800000004</v>
      </c>
      <c r="M239" s="214"/>
      <c r="N239" s="214"/>
      <c r="O239" s="214">
        <v>4403564.9800000004</v>
      </c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</row>
    <row r="240" spans="1:26" x14ac:dyDescent="0.2">
      <c r="A240" s="211">
        <v>8</v>
      </c>
      <c r="B240" s="211" t="s">
        <v>300</v>
      </c>
      <c r="C240" s="211">
        <v>3</v>
      </c>
      <c r="D240" s="212">
        <v>1014</v>
      </c>
      <c r="E240" s="212"/>
      <c r="F240" s="212"/>
      <c r="G240" s="212">
        <v>1014</v>
      </c>
      <c r="H240" s="212">
        <v>188</v>
      </c>
      <c r="I240" s="212"/>
      <c r="J240" s="212"/>
      <c r="K240" s="212">
        <v>188</v>
      </c>
      <c r="L240" s="214">
        <v>5999028.5999999996</v>
      </c>
      <c r="M240" s="214"/>
      <c r="N240" s="214"/>
      <c r="O240" s="214">
        <v>5999028.5999999996</v>
      </c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</row>
    <row r="241" spans="1:26" ht="15" x14ac:dyDescent="0.25">
      <c r="A241" s="216"/>
      <c r="B241" s="216" t="s">
        <v>293</v>
      </c>
      <c r="C241" s="216">
        <v>182</v>
      </c>
      <c r="D241" s="217">
        <v>57001</v>
      </c>
      <c r="E241" s="217">
        <v>0</v>
      </c>
      <c r="F241" s="217">
        <v>0</v>
      </c>
      <c r="G241" s="217">
        <v>57001</v>
      </c>
      <c r="H241" s="217">
        <v>6428</v>
      </c>
      <c r="I241" s="217">
        <v>0</v>
      </c>
      <c r="J241" s="217">
        <v>0</v>
      </c>
      <c r="K241" s="217">
        <v>6428</v>
      </c>
      <c r="L241" s="218">
        <v>140136908.08000001</v>
      </c>
      <c r="M241" s="218">
        <v>0</v>
      </c>
      <c r="N241" s="218">
        <v>0</v>
      </c>
      <c r="O241" s="218">
        <v>140136908.08000001</v>
      </c>
      <c r="P241" s="219"/>
      <c r="Q241" s="219"/>
      <c r="R241" s="219"/>
      <c r="S241" s="219"/>
      <c r="T241" s="219"/>
      <c r="U241" s="219"/>
      <c r="V241" s="219"/>
      <c r="W241" s="219"/>
      <c r="X241" s="219"/>
      <c r="Y241" s="219"/>
      <c r="Z241" s="219"/>
    </row>
    <row r="242" spans="1:26" x14ac:dyDescent="0.2">
      <c r="A242" s="193"/>
      <c r="B242" s="193"/>
      <c r="C242" s="193"/>
      <c r="D242" s="193"/>
      <c r="E242" s="193"/>
      <c r="F242" s="193"/>
      <c r="G242" s="193"/>
      <c r="H242" s="193"/>
      <c r="I242" s="193"/>
      <c r="J242" s="193"/>
      <c r="K242" s="193"/>
      <c r="L242" s="220"/>
      <c r="M242" s="220"/>
      <c r="N242" s="220"/>
      <c r="O242" s="220"/>
    </row>
    <row r="243" spans="1:26" x14ac:dyDescent="0.2">
      <c r="A243" s="193" t="s">
        <v>348</v>
      </c>
      <c r="B243" s="193"/>
      <c r="C243" s="193"/>
      <c r="D243" s="193"/>
      <c r="E243" s="193"/>
      <c r="F243" s="193"/>
      <c r="G243" s="193"/>
      <c r="H243" s="193"/>
      <c r="I243" s="193"/>
      <c r="J243" s="193"/>
      <c r="K243" s="193"/>
      <c r="L243" s="220"/>
      <c r="M243" s="220"/>
      <c r="N243" s="220"/>
      <c r="O243" s="220"/>
    </row>
    <row r="244" spans="1:26" x14ac:dyDescent="0.2">
      <c r="A244" s="211">
        <v>1</v>
      </c>
      <c r="B244" s="211" t="s">
        <v>287</v>
      </c>
      <c r="C244" s="211">
        <v>19</v>
      </c>
      <c r="D244" s="212"/>
      <c r="E244" s="212"/>
      <c r="F244" s="212">
        <v>6306</v>
      </c>
      <c r="G244" s="212">
        <v>6306</v>
      </c>
      <c r="H244" s="212"/>
      <c r="I244" s="212"/>
      <c r="J244" s="212">
        <v>938</v>
      </c>
      <c r="K244" s="212">
        <v>938</v>
      </c>
      <c r="L244" s="214"/>
      <c r="M244" s="214"/>
      <c r="N244" s="214">
        <v>23717086.120000001</v>
      </c>
      <c r="O244" s="214">
        <v>23717086.120000001</v>
      </c>
    </row>
    <row r="245" spans="1:26" x14ac:dyDescent="0.2">
      <c r="A245" s="211">
        <v>2</v>
      </c>
      <c r="B245" s="211" t="s">
        <v>301</v>
      </c>
      <c r="C245" s="211">
        <v>4</v>
      </c>
      <c r="D245" s="212"/>
      <c r="E245" s="212"/>
      <c r="F245" s="212">
        <v>1340</v>
      </c>
      <c r="G245" s="212">
        <v>1340</v>
      </c>
      <c r="H245" s="212"/>
      <c r="I245" s="212"/>
      <c r="J245" s="212">
        <v>149</v>
      </c>
      <c r="K245" s="212">
        <v>149</v>
      </c>
      <c r="L245" s="214"/>
      <c r="M245" s="214"/>
      <c r="N245" s="214">
        <v>10438652.43</v>
      </c>
      <c r="O245" s="214">
        <v>10438652.43</v>
      </c>
    </row>
    <row r="246" spans="1:26" x14ac:dyDescent="0.2">
      <c r="A246" s="211">
        <v>3</v>
      </c>
      <c r="B246" s="211" t="s">
        <v>302</v>
      </c>
      <c r="C246" s="211">
        <v>28</v>
      </c>
      <c r="D246" s="212"/>
      <c r="E246" s="212"/>
      <c r="F246" s="212">
        <v>9435</v>
      </c>
      <c r="G246" s="212">
        <v>9435</v>
      </c>
      <c r="H246" s="212"/>
      <c r="I246" s="212"/>
      <c r="J246" s="212">
        <v>856</v>
      </c>
      <c r="K246" s="212">
        <v>856</v>
      </c>
      <c r="L246" s="214"/>
      <c r="M246" s="214"/>
      <c r="N246" s="214">
        <v>27162138.32</v>
      </c>
      <c r="O246" s="214">
        <v>27162138.32</v>
      </c>
    </row>
    <row r="247" spans="1:26" x14ac:dyDescent="0.2">
      <c r="A247" s="211">
        <v>4</v>
      </c>
      <c r="B247" s="211" t="s">
        <v>303</v>
      </c>
      <c r="C247" s="211">
        <v>26</v>
      </c>
      <c r="D247" s="212"/>
      <c r="E247" s="212"/>
      <c r="F247" s="212">
        <v>8736</v>
      </c>
      <c r="G247" s="212">
        <v>8736</v>
      </c>
      <c r="H247" s="212"/>
      <c r="I247" s="212"/>
      <c r="J247" s="212">
        <v>636</v>
      </c>
      <c r="K247" s="212">
        <v>636</v>
      </c>
      <c r="L247" s="214"/>
      <c r="M247" s="214"/>
      <c r="N247" s="214">
        <v>52068556.799999997</v>
      </c>
      <c r="O247" s="214">
        <v>52068556.799999997</v>
      </c>
    </row>
    <row r="248" spans="1:26" x14ac:dyDescent="0.2">
      <c r="A248" s="211">
        <v>5</v>
      </c>
      <c r="B248" s="211" t="s">
        <v>296</v>
      </c>
      <c r="C248" s="211">
        <v>27</v>
      </c>
      <c r="D248" s="212"/>
      <c r="E248" s="212"/>
      <c r="F248" s="212">
        <v>9180</v>
      </c>
      <c r="G248" s="212">
        <v>9180</v>
      </c>
      <c r="H248" s="212"/>
      <c r="I248" s="212"/>
      <c r="J248" s="212">
        <v>773</v>
      </c>
      <c r="K248" s="212">
        <v>773</v>
      </c>
      <c r="L248" s="214"/>
      <c r="M248" s="214"/>
      <c r="N248" s="214">
        <v>36998485.5</v>
      </c>
      <c r="O248" s="214">
        <v>36998485.5</v>
      </c>
    </row>
    <row r="249" spans="1:26" x14ac:dyDescent="0.2">
      <c r="A249" s="211">
        <v>6</v>
      </c>
      <c r="B249" s="211" t="s">
        <v>304</v>
      </c>
      <c r="C249" s="211">
        <v>19</v>
      </c>
      <c r="D249" s="212"/>
      <c r="E249" s="212"/>
      <c r="F249" s="212">
        <v>6194</v>
      </c>
      <c r="G249" s="212">
        <v>6194</v>
      </c>
      <c r="H249" s="212"/>
      <c r="I249" s="212"/>
      <c r="J249" s="212">
        <v>604</v>
      </c>
      <c r="K249" s="212">
        <v>604</v>
      </c>
      <c r="L249" s="214"/>
      <c r="M249" s="214"/>
      <c r="N249" s="214">
        <v>17692458.600000001</v>
      </c>
      <c r="O249" s="214">
        <v>17692458.600000001</v>
      </c>
    </row>
    <row r="250" spans="1:26" x14ac:dyDescent="0.2">
      <c r="A250" s="211">
        <v>7</v>
      </c>
      <c r="B250" s="211" t="s">
        <v>289</v>
      </c>
      <c r="C250" s="211">
        <v>60</v>
      </c>
      <c r="D250" s="212"/>
      <c r="E250" s="212"/>
      <c r="F250" s="212">
        <v>20100</v>
      </c>
      <c r="G250" s="212">
        <v>20100</v>
      </c>
      <c r="H250" s="212"/>
      <c r="I250" s="212"/>
      <c r="J250" s="212">
        <v>1697</v>
      </c>
      <c r="K250" s="212">
        <v>1697</v>
      </c>
      <c r="L250" s="214"/>
      <c r="M250" s="214"/>
      <c r="N250" s="214">
        <v>78109482.060000002</v>
      </c>
      <c r="O250" s="214">
        <v>78109482.060000002</v>
      </c>
    </row>
    <row r="251" spans="1:26" x14ac:dyDescent="0.2">
      <c r="A251" s="211">
        <v>8</v>
      </c>
      <c r="B251" s="211" t="s">
        <v>305</v>
      </c>
      <c r="C251" s="211">
        <v>16</v>
      </c>
      <c r="D251" s="212"/>
      <c r="E251" s="212"/>
      <c r="F251" s="212">
        <v>5429</v>
      </c>
      <c r="G251" s="212">
        <v>5429</v>
      </c>
      <c r="H251" s="212"/>
      <c r="I251" s="212"/>
      <c r="J251" s="212">
        <v>444</v>
      </c>
      <c r="K251" s="212">
        <v>444</v>
      </c>
      <c r="L251" s="214"/>
      <c r="M251" s="214"/>
      <c r="N251" s="214">
        <v>48677669.159999996</v>
      </c>
      <c r="O251" s="214">
        <v>48677669.159999996</v>
      </c>
    </row>
    <row r="252" spans="1:26" x14ac:dyDescent="0.2">
      <c r="A252" s="211">
        <v>9</v>
      </c>
      <c r="B252" s="211" t="s">
        <v>306</v>
      </c>
      <c r="C252" s="211">
        <v>13</v>
      </c>
      <c r="D252" s="212"/>
      <c r="E252" s="212"/>
      <c r="F252" s="212">
        <v>4290</v>
      </c>
      <c r="G252" s="212">
        <v>4290</v>
      </c>
      <c r="H252" s="212"/>
      <c r="I252" s="212"/>
      <c r="J252" s="212">
        <v>366</v>
      </c>
      <c r="K252" s="212">
        <v>366</v>
      </c>
      <c r="L252" s="214"/>
      <c r="M252" s="214"/>
      <c r="N252" s="214">
        <v>15999982.800000001</v>
      </c>
      <c r="O252" s="214">
        <v>15999982.800000001</v>
      </c>
    </row>
    <row r="253" spans="1:26" x14ac:dyDescent="0.2">
      <c r="A253" s="211">
        <v>10</v>
      </c>
      <c r="B253" s="211" t="s">
        <v>307</v>
      </c>
      <c r="C253" s="211">
        <v>18</v>
      </c>
      <c r="D253" s="212"/>
      <c r="E253" s="212"/>
      <c r="F253" s="212">
        <v>6102</v>
      </c>
      <c r="G253" s="212">
        <v>6102</v>
      </c>
      <c r="H253" s="212"/>
      <c r="I253" s="212"/>
      <c r="J253" s="212">
        <v>579</v>
      </c>
      <c r="K253" s="212">
        <v>579</v>
      </c>
      <c r="L253" s="214"/>
      <c r="M253" s="214"/>
      <c r="N253" s="214">
        <v>53384327.530000001</v>
      </c>
      <c r="O253" s="214">
        <v>53384327.530000001</v>
      </c>
    </row>
    <row r="254" spans="1:26" x14ac:dyDescent="0.2">
      <c r="A254" s="211">
        <v>11</v>
      </c>
      <c r="B254" s="211" t="s">
        <v>298</v>
      </c>
      <c r="C254" s="211">
        <v>16</v>
      </c>
      <c r="D254" s="212"/>
      <c r="E254" s="212"/>
      <c r="F254" s="212">
        <v>4822</v>
      </c>
      <c r="G254" s="212">
        <v>4822</v>
      </c>
      <c r="H254" s="212"/>
      <c r="I254" s="212"/>
      <c r="J254" s="212">
        <v>622</v>
      </c>
      <c r="K254" s="212">
        <v>622</v>
      </c>
      <c r="L254" s="214"/>
      <c r="M254" s="214"/>
      <c r="N254" s="214">
        <v>15987639.199999999</v>
      </c>
      <c r="O254" s="214">
        <v>15987639.199999999</v>
      </c>
    </row>
    <row r="255" spans="1:26" x14ac:dyDescent="0.2">
      <c r="A255" s="211">
        <v>12</v>
      </c>
      <c r="B255" s="211" t="s">
        <v>308</v>
      </c>
      <c r="C255" s="211">
        <v>48</v>
      </c>
      <c r="D255" s="212"/>
      <c r="E255" s="212"/>
      <c r="F255" s="212">
        <v>16176</v>
      </c>
      <c r="G255" s="212">
        <v>16176</v>
      </c>
      <c r="H255" s="212"/>
      <c r="I255" s="212"/>
      <c r="J255" s="212">
        <v>1412</v>
      </c>
      <c r="K255" s="212">
        <v>1412</v>
      </c>
      <c r="L255" s="214"/>
      <c r="M255" s="214"/>
      <c r="N255" s="214">
        <v>88147587.640000001</v>
      </c>
      <c r="O255" s="214">
        <v>88147587.640000001</v>
      </c>
    </row>
    <row r="256" spans="1:26" x14ac:dyDescent="0.2">
      <c r="A256" s="211">
        <v>13</v>
      </c>
      <c r="B256" s="211" t="s">
        <v>309</v>
      </c>
      <c r="C256" s="211">
        <v>24</v>
      </c>
      <c r="D256" s="212"/>
      <c r="E256" s="212"/>
      <c r="F256" s="212">
        <v>8056</v>
      </c>
      <c r="G256" s="212">
        <v>8056</v>
      </c>
      <c r="H256" s="212"/>
      <c r="I256" s="212"/>
      <c r="J256" s="212">
        <v>585</v>
      </c>
      <c r="K256" s="212">
        <v>585</v>
      </c>
      <c r="L256" s="214"/>
      <c r="M256" s="214"/>
      <c r="N256" s="214">
        <v>51147076.5</v>
      </c>
      <c r="O256" s="214">
        <v>51147076.5</v>
      </c>
    </row>
    <row r="257" spans="1:26" x14ac:dyDescent="0.2">
      <c r="A257" s="211">
        <v>14</v>
      </c>
      <c r="B257" s="211" t="s">
        <v>310</v>
      </c>
      <c r="C257" s="211">
        <v>4</v>
      </c>
      <c r="D257" s="212"/>
      <c r="E257" s="212"/>
      <c r="F257" s="212">
        <v>1344</v>
      </c>
      <c r="G257" s="212">
        <v>1344</v>
      </c>
      <c r="H257" s="212"/>
      <c r="I257" s="212"/>
      <c r="J257" s="212">
        <v>242</v>
      </c>
      <c r="K257" s="212">
        <v>242</v>
      </c>
      <c r="L257" s="214"/>
      <c r="M257" s="214"/>
      <c r="N257" s="214">
        <v>11300098.039999999</v>
      </c>
      <c r="O257" s="214">
        <v>11300098.039999999</v>
      </c>
    </row>
    <row r="258" spans="1:26" x14ac:dyDescent="0.2">
      <c r="A258" s="211">
        <v>15</v>
      </c>
      <c r="B258" s="211" t="s">
        <v>311</v>
      </c>
      <c r="C258" s="211">
        <v>25</v>
      </c>
      <c r="D258" s="212"/>
      <c r="E258" s="212"/>
      <c r="F258" s="212">
        <v>6845</v>
      </c>
      <c r="G258" s="212">
        <v>6845</v>
      </c>
      <c r="H258" s="212"/>
      <c r="I258" s="212"/>
      <c r="J258" s="212">
        <v>802</v>
      </c>
      <c r="K258" s="212">
        <v>802</v>
      </c>
      <c r="L258" s="214"/>
      <c r="M258" s="214"/>
      <c r="N258" s="214">
        <v>38941350.600000001</v>
      </c>
      <c r="O258" s="214">
        <v>38941350.600000001</v>
      </c>
      <c r="P258" s="193"/>
      <c r="Q258" s="193"/>
      <c r="R258" s="193"/>
      <c r="S258" s="193"/>
      <c r="T258" s="193"/>
      <c r="U258" s="193"/>
      <c r="V258" s="193"/>
      <c r="W258" s="193"/>
      <c r="X258" s="193"/>
      <c r="Y258" s="193"/>
      <c r="Z258" s="193"/>
    </row>
    <row r="259" spans="1:26" x14ac:dyDescent="0.2">
      <c r="A259" s="211">
        <v>16</v>
      </c>
      <c r="B259" s="211" t="s">
        <v>291</v>
      </c>
      <c r="C259" s="211">
        <v>3</v>
      </c>
      <c r="D259" s="212"/>
      <c r="E259" s="212"/>
      <c r="F259" s="212">
        <v>1014</v>
      </c>
      <c r="G259" s="212">
        <v>1014</v>
      </c>
      <c r="H259" s="212"/>
      <c r="I259" s="212"/>
      <c r="J259" s="212">
        <v>84</v>
      </c>
      <c r="K259" s="212">
        <v>84</v>
      </c>
      <c r="L259" s="214"/>
      <c r="M259" s="214"/>
      <c r="N259" s="214">
        <v>3503419.08</v>
      </c>
      <c r="O259" s="214">
        <v>3503419.08</v>
      </c>
      <c r="P259" s="193"/>
      <c r="Q259" s="193"/>
      <c r="R259" s="193"/>
      <c r="S259" s="193"/>
      <c r="T259" s="193"/>
      <c r="U259" s="193"/>
      <c r="V259" s="193"/>
      <c r="W259" s="193"/>
      <c r="X259" s="193"/>
      <c r="Y259" s="193"/>
      <c r="Z259" s="193"/>
    </row>
    <row r="260" spans="1:26" x14ac:dyDescent="0.2">
      <c r="A260" s="211">
        <v>17</v>
      </c>
      <c r="B260" s="211" t="s">
        <v>312</v>
      </c>
      <c r="C260" s="211">
        <v>11</v>
      </c>
      <c r="D260" s="212"/>
      <c r="E260" s="212"/>
      <c r="F260" s="212">
        <v>3537</v>
      </c>
      <c r="G260" s="212">
        <v>3537</v>
      </c>
      <c r="H260" s="212"/>
      <c r="I260" s="212"/>
      <c r="J260" s="212">
        <v>269</v>
      </c>
      <c r="K260" s="212">
        <v>269</v>
      </c>
      <c r="L260" s="214"/>
      <c r="M260" s="214"/>
      <c r="N260" s="214">
        <v>15681363.07</v>
      </c>
      <c r="O260" s="214">
        <v>15681363.07</v>
      </c>
      <c r="P260" s="193"/>
      <c r="Q260" s="193"/>
      <c r="R260" s="193"/>
      <c r="S260" s="193"/>
      <c r="T260" s="193"/>
      <c r="U260" s="193"/>
      <c r="V260" s="193"/>
      <c r="W260" s="193"/>
      <c r="X260" s="193"/>
      <c r="Y260" s="193"/>
      <c r="Z260" s="193"/>
    </row>
    <row r="261" spans="1:26" x14ac:dyDescent="0.2">
      <c r="A261" s="211">
        <v>18</v>
      </c>
      <c r="B261" s="211" t="s">
        <v>299</v>
      </c>
      <c r="C261" s="211">
        <v>29</v>
      </c>
      <c r="D261" s="212"/>
      <c r="E261" s="212"/>
      <c r="F261" s="212">
        <v>9383</v>
      </c>
      <c r="G261" s="212">
        <v>9383</v>
      </c>
      <c r="H261" s="212"/>
      <c r="I261" s="212"/>
      <c r="J261" s="212">
        <v>926</v>
      </c>
      <c r="K261" s="212">
        <v>926</v>
      </c>
      <c r="L261" s="214"/>
      <c r="M261" s="214"/>
      <c r="N261" s="214">
        <v>36834937.299999997</v>
      </c>
      <c r="O261" s="214">
        <v>36834937.299999997</v>
      </c>
      <c r="P261" s="193"/>
      <c r="Q261" s="193"/>
      <c r="R261" s="193"/>
      <c r="S261" s="193"/>
      <c r="T261" s="193"/>
      <c r="U261" s="193"/>
      <c r="V261" s="193"/>
      <c r="W261" s="193"/>
      <c r="X261" s="193"/>
      <c r="Y261" s="193"/>
      <c r="Z261" s="193"/>
    </row>
    <row r="262" spans="1:26" x14ac:dyDescent="0.2">
      <c r="A262" s="211">
        <v>19</v>
      </c>
      <c r="B262" s="211" t="s">
        <v>292</v>
      </c>
      <c r="C262" s="211">
        <v>66</v>
      </c>
      <c r="D262" s="212"/>
      <c r="E262" s="212"/>
      <c r="F262" s="212">
        <v>21220</v>
      </c>
      <c r="G262" s="212">
        <v>21220</v>
      </c>
      <c r="H262" s="212"/>
      <c r="I262" s="212"/>
      <c r="J262" s="212">
        <v>2380</v>
      </c>
      <c r="K262" s="212">
        <v>2380</v>
      </c>
      <c r="L262" s="214"/>
      <c r="M262" s="214"/>
      <c r="N262" s="214">
        <v>93936362.799999997</v>
      </c>
      <c r="O262" s="214">
        <v>93936362.799999997</v>
      </c>
      <c r="P262" s="193"/>
      <c r="Q262" s="193"/>
      <c r="R262" s="193"/>
      <c r="S262" s="193"/>
      <c r="T262" s="193"/>
      <c r="U262" s="193"/>
      <c r="V262" s="193"/>
      <c r="W262" s="193"/>
      <c r="X262" s="193"/>
      <c r="Y262" s="193"/>
      <c r="Z262" s="193"/>
    </row>
    <row r="263" spans="1:26" x14ac:dyDescent="0.2">
      <c r="A263" s="211">
        <v>20</v>
      </c>
      <c r="B263" s="211" t="s">
        <v>313</v>
      </c>
      <c r="C263" s="211">
        <v>18</v>
      </c>
      <c r="D263" s="212"/>
      <c r="E263" s="212"/>
      <c r="F263" s="212">
        <v>6002</v>
      </c>
      <c r="G263" s="212">
        <v>6002</v>
      </c>
      <c r="H263" s="212"/>
      <c r="I263" s="212"/>
      <c r="J263" s="212">
        <v>436</v>
      </c>
      <c r="K263" s="212">
        <v>436</v>
      </c>
      <c r="L263" s="214"/>
      <c r="M263" s="214"/>
      <c r="N263" s="214">
        <v>30430127.32</v>
      </c>
      <c r="O263" s="214">
        <v>30430127.32</v>
      </c>
      <c r="P263" s="193"/>
      <c r="Q263" s="193"/>
      <c r="R263" s="193"/>
      <c r="S263" s="193"/>
      <c r="T263" s="193"/>
      <c r="U263" s="193"/>
      <c r="V263" s="193"/>
      <c r="W263" s="193"/>
      <c r="X263" s="193"/>
      <c r="Y263" s="193"/>
      <c r="Z263" s="193"/>
    </row>
    <row r="264" spans="1:26" x14ac:dyDescent="0.2">
      <c r="A264" s="211">
        <v>21</v>
      </c>
      <c r="B264" s="211" t="s">
        <v>300</v>
      </c>
      <c r="C264" s="211">
        <v>10</v>
      </c>
      <c r="D264" s="212"/>
      <c r="E264" s="212"/>
      <c r="F264" s="212">
        <v>3357</v>
      </c>
      <c r="G264" s="212">
        <v>3357</v>
      </c>
      <c r="H264" s="212"/>
      <c r="I264" s="212"/>
      <c r="J264" s="212">
        <v>298</v>
      </c>
      <c r="K264" s="212">
        <v>298</v>
      </c>
      <c r="L264" s="214"/>
      <c r="M264" s="214"/>
      <c r="N264" s="214">
        <v>10507357.82</v>
      </c>
      <c r="O264" s="214">
        <v>10507357.82</v>
      </c>
      <c r="P264" s="193"/>
      <c r="Q264" s="193"/>
      <c r="R264" s="193"/>
      <c r="S264" s="193"/>
      <c r="T264" s="193"/>
      <c r="U264" s="193"/>
      <c r="V264" s="193"/>
      <c r="W264" s="193"/>
      <c r="X264" s="193"/>
      <c r="Y264" s="193"/>
      <c r="Z264" s="193"/>
    </row>
    <row r="265" spans="1:26" ht="15" x14ac:dyDescent="0.25">
      <c r="A265" s="216"/>
      <c r="B265" s="216" t="s">
        <v>293</v>
      </c>
      <c r="C265" s="216">
        <v>484</v>
      </c>
      <c r="D265" s="217">
        <v>0</v>
      </c>
      <c r="E265" s="217">
        <v>0</v>
      </c>
      <c r="F265" s="217">
        <v>158868</v>
      </c>
      <c r="G265" s="217">
        <v>158868</v>
      </c>
      <c r="H265" s="217">
        <v>0</v>
      </c>
      <c r="I265" s="217">
        <v>0</v>
      </c>
      <c r="J265" s="217">
        <v>15098</v>
      </c>
      <c r="K265" s="217">
        <v>15098</v>
      </c>
      <c r="L265" s="218">
        <v>0</v>
      </c>
      <c r="M265" s="218">
        <v>0</v>
      </c>
      <c r="N265" s="218">
        <v>760666158.69000018</v>
      </c>
      <c r="O265" s="218">
        <v>760666158.69000018</v>
      </c>
      <c r="P265" s="219"/>
      <c r="Q265" s="219"/>
      <c r="R265" s="219"/>
      <c r="S265" s="219"/>
      <c r="T265" s="219"/>
      <c r="U265" s="219"/>
      <c r="V265" s="219"/>
      <c r="W265" s="219"/>
      <c r="X265" s="219"/>
      <c r="Y265" s="219"/>
      <c r="Z265" s="219"/>
    </row>
    <row r="266" spans="1:26" x14ac:dyDescent="0.2">
      <c r="A266" s="193"/>
      <c r="B266" s="193"/>
      <c r="C266" s="193"/>
      <c r="D266" s="193"/>
      <c r="E266" s="193"/>
      <c r="F266" s="193"/>
      <c r="G266" s="193"/>
      <c r="H266" s="193"/>
      <c r="I266" s="193"/>
      <c r="J266" s="193"/>
      <c r="K266" s="193"/>
      <c r="L266" s="220"/>
      <c r="M266" s="220"/>
      <c r="N266" s="220"/>
      <c r="O266" s="220"/>
      <c r="P266" s="193"/>
      <c r="Q266" s="193"/>
      <c r="R266" s="193"/>
      <c r="S266" s="193"/>
      <c r="T266" s="193"/>
      <c r="U266" s="193"/>
      <c r="V266" s="193"/>
      <c r="W266" s="193"/>
      <c r="X266" s="193"/>
      <c r="Y266" s="193"/>
      <c r="Z266" s="193"/>
    </row>
    <row r="267" spans="1:26" x14ac:dyDescent="0.2">
      <c r="A267" s="193" t="s">
        <v>349</v>
      </c>
      <c r="B267" s="193"/>
      <c r="C267" s="193"/>
      <c r="D267" s="193"/>
      <c r="E267" s="193"/>
      <c r="F267" s="193"/>
      <c r="G267" s="193"/>
      <c r="H267" s="193"/>
      <c r="I267" s="193"/>
      <c r="J267" s="193"/>
      <c r="K267" s="193"/>
      <c r="L267" s="220"/>
      <c r="M267" s="220"/>
      <c r="N267" s="220"/>
      <c r="O267" s="220"/>
      <c r="P267" s="193"/>
      <c r="Q267" s="193"/>
      <c r="R267" s="193"/>
      <c r="S267" s="193"/>
      <c r="T267" s="193"/>
      <c r="U267" s="193"/>
      <c r="V267" s="193"/>
      <c r="W267" s="193"/>
      <c r="X267" s="193"/>
      <c r="Y267" s="193"/>
      <c r="Z267" s="193"/>
    </row>
    <row r="268" spans="1:26" x14ac:dyDescent="0.2">
      <c r="A268" s="211">
        <v>1</v>
      </c>
      <c r="B268" s="211" t="s">
        <v>307</v>
      </c>
      <c r="C268" s="211">
        <v>157</v>
      </c>
      <c r="D268" s="212"/>
      <c r="E268" s="212"/>
      <c r="F268" s="212">
        <v>53223</v>
      </c>
      <c r="G268" s="212">
        <v>64071</v>
      </c>
      <c r="H268" s="212"/>
      <c r="I268" s="212"/>
      <c r="J268" s="212">
        <v>5941</v>
      </c>
      <c r="K268" s="212">
        <v>5941</v>
      </c>
      <c r="L268" s="214"/>
      <c r="M268" s="214"/>
      <c r="N268" s="214">
        <v>665661917.63999999</v>
      </c>
      <c r="O268" s="214">
        <v>665661917.63999999</v>
      </c>
      <c r="P268" s="193"/>
      <c r="Q268" s="193"/>
      <c r="R268" s="193"/>
      <c r="S268" s="193"/>
      <c r="T268" s="193"/>
      <c r="U268" s="193"/>
      <c r="V268" s="193"/>
      <c r="W268" s="193"/>
      <c r="X268" s="193"/>
      <c r="Y268" s="193"/>
      <c r="Z268" s="193"/>
    </row>
    <row r="269" spans="1:26" x14ac:dyDescent="0.2">
      <c r="A269" s="211">
        <v>2</v>
      </c>
      <c r="B269" s="211" t="s">
        <v>314</v>
      </c>
      <c r="C269" s="211">
        <v>55</v>
      </c>
      <c r="D269" s="212"/>
      <c r="E269" s="212"/>
      <c r="F269" s="212">
        <v>18645</v>
      </c>
      <c r="G269" s="212">
        <v>7797</v>
      </c>
      <c r="H269" s="212"/>
      <c r="I269" s="212"/>
      <c r="J269" s="212">
        <v>708</v>
      </c>
      <c r="K269" s="212">
        <v>708</v>
      </c>
      <c r="L269" s="214"/>
      <c r="M269" s="214"/>
      <c r="N269" s="214">
        <v>109797754.83</v>
      </c>
      <c r="O269" s="214">
        <v>109797754.83</v>
      </c>
      <c r="P269" s="193"/>
      <c r="Q269" s="193"/>
      <c r="R269" s="193"/>
      <c r="S269" s="193"/>
      <c r="T269" s="193"/>
      <c r="U269" s="193"/>
      <c r="V269" s="193"/>
      <c r="W269" s="193"/>
      <c r="X269" s="193"/>
      <c r="Y269" s="193"/>
      <c r="Z269" s="193"/>
    </row>
    <row r="270" spans="1:26" ht="15" x14ac:dyDescent="0.25">
      <c r="A270" s="216"/>
      <c r="B270" s="216" t="s">
        <v>293</v>
      </c>
      <c r="C270" s="216">
        <v>212</v>
      </c>
      <c r="D270" s="217">
        <v>0</v>
      </c>
      <c r="E270" s="217">
        <v>0</v>
      </c>
      <c r="F270" s="217">
        <f>SUM(F268:F269)</f>
        <v>71868</v>
      </c>
      <c r="G270" s="217">
        <v>71868</v>
      </c>
      <c r="H270" s="217">
        <v>0</v>
      </c>
      <c r="I270" s="217">
        <v>0</v>
      </c>
      <c r="J270" s="217">
        <v>6649</v>
      </c>
      <c r="K270" s="217">
        <v>6649</v>
      </c>
      <c r="L270" s="218">
        <v>0</v>
      </c>
      <c r="M270" s="218">
        <v>0</v>
      </c>
      <c r="N270" s="218">
        <v>775459672.47000003</v>
      </c>
      <c r="O270" s="218">
        <v>775459672.47000003</v>
      </c>
      <c r="P270" s="219"/>
      <c r="Q270" s="219"/>
      <c r="R270" s="219"/>
      <c r="S270" s="219"/>
      <c r="T270" s="219"/>
      <c r="U270" s="219"/>
      <c r="V270" s="219"/>
      <c r="W270" s="219"/>
      <c r="X270" s="219"/>
      <c r="Y270" s="219"/>
      <c r="Z270" s="219"/>
    </row>
    <row r="271" spans="1:26" x14ac:dyDescent="0.2">
      <c r="A271" s="193"/>
      <c r="B271" s="193"/>
      <c r="C271" s="193"/>
      <c r="D271" s="193"/>
      <c r="E271" s="193"/>
      <c r="F271" s="193"/>
      <c r="G271" s="193"/>
      <c r="H271" s="193"/>
      <c r="I271" s="193"/>
      <c r="J271" s="193"/>
      <c r="K271" s="193"/>
      <c r="L271" s="220"/>
      <c r="M271" s="220"/>
      <c r="N271" s="220"/>
      <c r="O271" s="220"/>
      <c r="P271" s="193"/>
      <c r="Q271" s="193"/>
      <c r="R271" s="193"/>
      <c r="S271" s="193"/>
      <c r="T271" s="193"/>
      <c r="U271" s="193"/>
      <c r="V271" s="193"/>
      <c r="W271" s="193"/>
      <c r="X271" s="193"/>
      <c r="Y271" s="193"/>
      <c r="Z271" s="193"/>
    </row>
    <row r="272" spans="1:26" x14ac:dyDescent="0.2">
      <c r="A272" s="193" t="s">
        <v>350</v>
      </c>
      <c r="B272" s="193"/>
      <c r="C272" s="193"/>
      <c r="D272" s="193"/>
      <c r="E272" s="193"/>
      <c r="F272" s="193"/>
      <c r="G272" s="193"/>
      <c r="H272" s="193"/>
      <c r="I272" s="193"/>
      <c r="J272" s="193"/>
      <c r="K272" s="193"/>
      <c r="L272" s="220"/>
      <c r="M272" s="220"/>
      <c r="N272" s="220"/>
      <c r="O272" s="220"/>
      <c r="P272" s="193"/>
      <c r="Q272" s="193"/>
      <c r="R272" s="193"/>
      <c r="S272" s="193"/>
      <c r="T272" s="193"/>
      <c r="U272" s="193"/>
      <c r="V272" s="193"/>
      <c r="W272" s="193"/>
      <c r="X272" s="193"/>
      <c r="Y272" s="193"/>
      <c r="Z272" s="193"/>
    </row>
    <row r="273" spans="1:26" x14ac:dyDescent="0.2">
      <c r="A273" s="211">
        <v>1</v>
      </c>
      <c r="B273" s="211" t="s">
        <v>366</v>
      </c>
      <c r="C273" s="211">
        <v>24</v>
      </c>
      <c r="D273" s="212"/>
      <c r="E273" s="212"/>
      <c r="F273" s="212">
        <v>7920</v>
      </c>
      <c r="G273" s="212">
        <v>7920</v>
      </c>
      <c r="H273" s="212"/>
      <c r="I273" s="212"/>
      <c r="J273" s="212">
        <v>433</v>
      </c>
      <c r="K273" s="212">
        <v>433</v>
      </c>
      <c r="L273" s="214"/>
      <c r="M273" s="214"/>
      <c r="N273" s="214">
        <v>17572464.98</v>
      </c>
      <c r="O273" s="214">
        <v>17572464.98</v>
      </c>
      <c r="P273" s="193"/>
      <c r="Q273" s="193"/>
      <c r="R273" s="193"/>
      <c r="S273" s="193"/>
      <c r="T273" s="193"/>
      <c r="U273" s="193"/>
      <c r="V273" s="193"/>
      <c r="W273" s="193"/>
      <c r="X273" s="193"/>
      <c r="Y273" s="193"/>
      <c r="Z273" s="193"/>
    </row>
    <row r="274" spans="1:26" x14ac:dyDescent="0.2">
      <c r="A274" s="211">
        <v>2</v>
      </c>
      <c r="B274" s="211" t="s">
        <v>296</v>
      </c>
      <c r="C274" s="211">
        <v>19</v>
      </c>
      <c r="D274" s="212"/>
      <c r="E274" s="212"/>
      <c r="F274" s="212">
        <v>6460</v>
      </c>
      <c r="G274" s="212">
        <v>6460</v>
      </c>
      <c r="H274" s="212"/>
      <c r="I274" s="212"/>
      <c r="J274" s="212">
        <v>547</v>
      </c>
      <c r="K274" s="212">
        <v>547</v>
      </c>
      <c r="L274" s="214"/>
      <c r="M274" s="214"/>
      <c r="N274" s="214">
        <v>22480381.73</v>
      </c>
      <c r="O274" s="214">
        <v>22480381.73</v>
      </c>
      <c r="P274" s="193"/>
      <c r="Q274" s="193"/>
      <c r="R274" s="193"/>
      <c r="S274" s="193"/>
      <c r="T274" s="193"/>
      <c r="U274" s="193"/>
      <c r="V274" s="193"/>
      <c r="W274" s="193"/>
      <c r="X274" s="193"/>
      <c r="Y274" s="193"/>
      <c r="Z274" s="193"/>
    </row>
    <row r="275" spans="1:26" x14ac:dyDescent="0.2">
      <c r="A275" s="211">
        <v>3</v>
      </c>
      <c r="B275" s="211" t="s">
        <v>289</v>
      </c>
      <c r="C275" s="211">
        <v>26</v>
      </c>
      <c r="D275" s="212"/>
      <c r="E275" s="212"/>
      <c r="F275" s="212">
        <v>8710</v>
      </c>
      <c r="G275" s="212">
        <v>8710</v>
      </c>
      <c r="H275" s="212"/>
      <c r="I275" s="212"/>
      <c r="J275" s="212">
        <v>731</v>
      </c>
      <c r="K275" s="212">
        <v>731</v>
      </c>
      <c r="L275" s="214"/>
      <c r="M275" s="214"/>
      <c r="N275" s="214">
        <v>33669618.770000003</v>
      </c>
      <c r="O275" s="214">
        <v>33669618.770000003</v>
      </c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</row>
    <row r="276" spans="1:26" x14ac:dyDescent="0.2">
      <c r="A276" s="211">
        <v>4</v>
      </c>
      <c r="B276" s="211" t="s">
        <v>315</v>
      </c>
      <c r="C276" s="211">
        <v>51</v>
      </c>
      <c r="D276" s="212"/>
      <c r="E276" s="212"/>
      <c r="F276" s="212">
        <v>16422</v>
      </c>
      <c r="G276" s="212">
        <v>16422</v>
      </c>
      <c r="H276" s="212"/>
      <c r="I276" s="212"/>
      <c r="J276" s="212">
        <v>2437</v>
      </c>
      <c r="K276" s="212">
        <v>2437</v>
      </c>
      <c r="L276" s="214"/>
      <c r="M276" s="214"/>
      <c r="N276" s="214">
        <v>109036717.03</v>
      </c>
      <c r="O276" s="214">
        <v>109036717.03</v>
      </c>
      <c r="P276" s="193"/>
      <c r="Q276" s="193"/>
      <c r="R276" s="193"/>
      <c r="S276" s="193"/>
      <c r="T276" s="193"/>
      <c r="U276" s="193"/>
      <c r="V276" s="193"/>
      <c r="W276" s="193"/>
      <c r="X276" s="193"/>
      <c r="Y276" s="193"/>
      <c r="Z276" s="193"/>
    </row>
    <row r="277" spans="1:26" x14ac:dyDescent="0.2">
      <c r="A277" s="211">
        <v>5</v>
      </c>
      <c r="B277" s="211" t="s">
        <v>291</v>
      </c>
      <c r="C277" s="211">
        <v>23</v>
      </c>
      <c r="D277" s="212"/>
      <c r="E277" s="212"/>
      <c r="F277" s="212">
        <v>7774</v>
      </c>
      <c r="G277" s="212">
        <v>7774</v>
      </c>
      <c r="H277" s="212"/>
      <c r="I277" s="212"/>
      <c r="J277" s="212">
        <v>745</v>
      </c>
      <c r="K277" s="212">
        <v>745</v>
      </c>
      <c r="L277" s="214"/>
      <c r="M277" s="214"/>
      <c r="N277" s="214">
        <v>32653521.350000001</v>
      </c>
      <c r="O277" s="214">
        <v>32653521.350000001</v>
      </c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</row>
    <row r="278" spans="1:26" ht="15" x14ac:dyDescent="0.25">
      <c r="A278" s="216"/>
      <c r="B278" s="216" t="s">
        <v>293</v>
      </c>
      <c r="C278" s="216">
        <v>143</v>
      </c>
      <c r="D278" s="217">
        <v>0</v>
      </c>
      <c r="E278" s="217">
        <v>0</v>
      </c>
      <c r="F278" s="217">
        <v>47286</v>
      </c>
      <c r="G278" s="217">
        <v>47286</v>
      </c>
      <c r="H278" s="217">
        <v>0</v>
      </c>
      <c r="I278" s="217">
        <v>0</v>
      </c>
      <c r="J278" s="217">
        <v>4893</v>
      </c>
      <c r="K278" s="217">
        <v>4893</v>
      </c>
      <c r="L278" s="218">
        <v>0</v>
      </c>
      <c r="M278" s="218">
        <v>0</v>
      </c>
      <c r="N278" s="218">
        <v>215412703.85999998</v>
      </c>
      <c r="O278" s="218">
        <v>215412703.85999998</v>
      </c>
      <c r="P278" s="219"/>
      <c r="Q278" s="219"/>
      <c r="R278" s="219"/>
      <c r="S278" s="219"/>
      <c r="T278" s="219"/>
      <c r="U278" s="219"/>
      <c r="V278" s="219"/>
      <c r="W278" s="219"/>
      <c r="X278" s="219"/>
      <c r="Y278" s="219"/>
      <c r="Z278" s="219"/>
    </row>
    <row r="279" spans="1:26" x14ac:dyDescent="0.2">
      <c r="A279" s="193"/>
      <c r="B279" s="193"/>
      <c r="C279" s="193"/>
      <c r="D279" s="193"/>
      <c r="E279" s="193"/>
      <c r="F279" s="193"/>
      <c r="G279" s="193"/>
      <c r="H279" s="193"/>
      <c r="I279" s="193"/>
      <c r="J279" s="193"/>
      <c r="K279" s="193"/>
      <c r="L279" s="220"/>
      <c r="M279" s="220"/>
      <c r="N279" s="220"/>
      <c r="O279" s="220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</row>
    <row r="280" spans="1:26" x14ac:dyDescent="0.2">
      <c r="A280" s="193" t="s">
        <v>351</v>
      </c>
      <c r="B280" s="193"/>
      <c r="C280" s="193"/>
      <c r="D280" s="193"/>
      <c r="E280" s="193"/>
      <c r="F280" s="193"/>
      <c r="G280" s="193"/>
      <c r="H280" s="193"/>
      <c r="I280" s="193"/>
      <c r="J280" s="193"/>
      <c r="K280" s="193"/>
      <c r="L280" s="220"/>
      <c r="M280" s="220"/>
      <c r="N280" s="220"/>
      <c r="O280" s="220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</row>
    <row r="281" spans="1:26" x14ac:dyDescent="0.2">
      <c r="A281" s="211">
        <v>1</v>
      </c>
      <c r="B281" s="211" t="s">
        <v>296</v>
      </c>
      <c r="C281" s="211">
        <v>104</v>
      </c>
      <c r="D281" s="212"/>
      <c r="E281" s="212"/>
      <c r="F281" s="212">
        <v>35360</v>
      </c>
      <c r="G281" s="212">
        <v>35360</v>
      </c>
      <c r="H281" s="212"/>
      <c r="I281" s="212"/>
      <c r="J281" s="212">
        <v>2939</v>
      </c>
      <c r="K281" s="212">
        <v>2939</v>
      </c>
      <c r="L281" s="214"/>
      <c r="M281" s="214"/>
      <c r="N281" s="214">
        <v>166107959.66999999</v>
      </c>
      <c r="O281" s="214">
        <v>166107959.66999999</v>
      </c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</row>
    <row r="282" spans="1:26" x14ac:dyDescent="0.2">
      <c r="A282" s="211">
        <v>2</v>
      </c>
      <c r="B282" s="211" t="s">
        <v>310</v>
      </c>
      <c r="C282" s="211">
        <v>7</v>
      </c>
      <c r="D282" s="212"/>
      <c r="E282" s="212"/>
      <c r="F282" s="212">
        <v>2352</v>
      </c>
      <c r="G282" s="212">
        <v>2352</v>
      </c>
      <c r="H282" s="212"/>
      <c r="I282" s="212"/>
      <c r="J282" s="212">
        <v>437</v>
      </c>
      <c r="K282" s="212">
        <v>437</v>
      </c>
      <c r="L282" s="214"/>
      <c r="M282" s="214"/>
      <c r="N282" s="214">
        <v>21902960.030000001</v>
      </c>
      <c r="O282" s="214">
        <v>21902960.030000001</v>
      </c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</row>
    <row r="283" spans="1:26" x14ac:dyDescent="0.2">
      <c r="A283" s="211">
        <v>3</v>
      </c>
      <c r="B283" s="211" t="s">
        <v>311</v>
      </c>
      <c r="C283" s="211">
        <v>1</v>
      </c>
      <c r="D283" s="212"/>
      <c r="E283" s="212"/>
      <c r="F283" s="212">
        <v>335</v>
      </c>
      <c r="G283" s="212">
        <v>335</v>
      </c>
      <c r="H283" s="212"/>
      <c r="I283" s="212"/>
      <c r="J283" s="212">
        <v>30</v>
      </c>
      <c r="K283" s="212">
        <v>30</v>
      </c>
      <c r="L283" s="214"/>
      <c r="M283" s="214"/>
      <c r="N283" s="214">
        <v>2552595</v>
      </c>
      <c r="O283" s="214">
        <v>2552595</v>
      </c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</row>
    <row r="284" spans="1:26" ht="15" x14ac:dyDescent="0.25">
      <c r="A284" s="216"/>
      <c r="B284" s="216" t="s">
        <v>293</v>
      </c>
      <c r="C284" s="216">
        <v>112</v>
      </c>
      <c r="D284" s="217">
        <v>0</v>
      </c>
      <c r="E284" s="217">
        <v>0</v>
      </c>
      <c r="F284" s="217">
        <v>38047</v>
      </c>
      <c r="G284" s="217">
        <v>38047</v>
      </c>
      <c r="H284" s="217">
        <v>0</v>
      </c>
      <c r="I284" s="217">
        <v>0</v>
      </c>
      <c r="J284" s="217">
        <v>3406</v>
      </c>
      <c r="K284" s="217">
        <v>3406</v>
      </c>
      <c r="L284" s="218">
        <v>0</v>
      </c>
      <c r="M284" s="218">
        <v>0</v>
      </c>
      <c r="N284" s="218">
        <v>190563514.69999999</v>
      </c>
      <c r="O284" s="218">
        <v>190563514.69999999</v>
      </c>
      <c r="P284" s="219"/>
      <c r="Q284" s="219"/>
      <c r="R284" s="219"/>
      <c r="S284" s="219"/>
      <c r="T284" s="219"/>
      <c r="U284" s="219"/>
      <c r="V284" s="219"/>
      <c r="W284" s="219"/>
      <c r="X284" s="219"/>
      <c r="Y284" s="219"/>
      <c r="Z284" s="219"/>
    </row>
    <row r="285" spans="1:26" x14ac:dyDescent="0.2">
      <c r="A285" s="193"/>
      <c r="B285" s="193"/>
      <c r="C285" s="193"/>
      <c r="D285" s="193"/>
      <c r="E285" s="193"/>
      <c r="F285" s="193"/>
      <c r="G285" s="193"/>
      <c r="H285" s="193"/>
      <c r="I285" s="193"/>
      <c r="J285" s="193"/>
      <c r="K285" s="193"/>
      <c r="L285" s="220"/>
      <c r="M285" s="220"/>
      <c r="N285" s="220"/>
      <c r="O285" s="220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</row>
    <row r="286" spans="1:26" x14ac:dyDescent="0.2">
      <c r="A286" s="193" t="s">
        <v>352</v>
      </c>
      <c r="B286" s="193"/>
      <c r="C286" s="193"/>
      <c r="D286" s="193"/>
      <c r="E286" s="193"/>
      <c r="F286" s="193"/>
      <c r="G286" s="193"/>
      <c r="H286" s="193"/>
      <c r="I286" s="193"/>
      <c r="J286" s="193"/>
      <c r="K286" s="193"/>
      <c r="L286" s="220"/>
      <c r="M286" s="220"/>
      <c r="N286" s="220"/>
      <c r="O286" s="220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</row>
    <row r="287" spans="1:26" x14ac:dyDescent="0.2">
      <c r="A287" s="211">
        <v>1</v>
      </c>
      <c r="B287" s="211" t="s">
        <v>301</v>
      </c>
      <c r="C287" s="211">
        <v>2</v>
      </c>
      <c r="D287" s="212"/>
      <c r="E287" s="212"/>
      <c r="F287" s="212">
        <v>670</v>
      </c>
      <c r="G287" s="212">
        <v>670</v>
      </c>
      <c r="H287" s="212"/>
      <c r="I287" s="212"/>
      <c r="J287" s="212">
        <v>75</v>
      </c>
      <c r="K287" s="212">
        <v>75</v>
      </c>
      <c r="L287" s="214"/>
      <c r="M287" s="214"/>
      <c r="N287" s="214">
        <v>1098757.5</v>
      </c>
      <c r="O287" s="214">
        <v>1098757.5</v>
      </c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</row>
    <row r="288" spans="1:26" x14ac:dyDescent="0.2">
      <c r="A288" s="211">
        <v>2</v>
      </c>
      <c r="B288" s="211" t="s">
        <v>302</v>
      </c>
      <c r="C288" s="211">
        <v>7</v>
      </c>
      <c r="D288" s="212"/>
      <c r="E288" s="212"/>
      <c r="F288" s="212">
        <v>2359</v>
      </c>
      <c r="G288" s="212">
        <v>2359</v>
      </c>
      <c r="H288" s="212"/>
      <c r="I288" s="212"/>
      <c r="J288" s="212">
        <v>218</v>
      </c>
      <c r="K288" s="212">
        <v>218</v>
      </c>
      <c r="L288" s="214"/>
      <c r="M288" s="214"/>
      <c r="N288" s="214">
        <v>3949052.56</v>
      </c>
      <c r="O288" s="214">
        <v>3949052.56</v>
      </c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</row>
    <row r="289" spans="1:26" x14ac:dyDescent="0.2">
      <c r="A289" s="211">
        <v>3</v>
      </c>
      <c r="B289" s="211" t="s">
        <v>303</v>
      </c>
      <c r="C289" s="211">
        <v>6</v>
      </c>
      <c r="D289" s="212"/>
      <c r="E289" s="212"/>
      <c r="F289" s="212">
        <v>2016</v>
      </c>
      <c r="G289" s="212">
        <v>2016</v>
      </c>
      <c r="H289" s="212"/>
      <c r="I289" s="212"/>
      <c r="J289" s="212">
        <v>151</v>
      </c>
      <c r="K289" s="212">
        <v>151</v>
      </c>
      <c r="L289" s="214"/>
      <c r="M289" s="214"/>
      <c r="N289" s="214">
        <v>16524349.779999999</v>
      </c>
      <c r="O289" s="214">
        <v>16524349.779999999</v>
      </c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</row>
    <row r="290" spans="1:26" x14ac:dyDescent="0.2">
      <c r="A290" s="211">
        <v>4</v>
      </c>
      <c r="B290" s="211" t="s">
        <v>316</v>
      </c>
      <c r="C290" s="211">
        <v>5</v>
      </c>
      <c r="D290" s="212"/>
      <c r="E290" s="212"/>
      <c r="F290" s="212">
        <v>1700</v>
      </c>
      <c r="G290" s="212">
        <v>1700</v>
      </c>
      <c r="H290" s="212"/>
      <c r="I290" s="212"/>
      <c r="J290" s="212">
        <v>150</v>
      </c>
      <c r="K290" s="212">
        <v>150</v>
      </c>
      <c r="L290" s="214"/>
      <c r="M290" s="214"/>
      <c r="N290" s="214">
        <v>4536675</v>
      </c>
      <c r="O290" s="214">
        <v>4536675</v>
      </c>
    </row>
    <row r="291" spans="1:26" x14ac:dyDescent="0.2">
      <c r="A291" s="211">
        <v>5</v>
      </c>
      <c r="B291" s="211" t="s">
        <v>317</v>
      </c>
      <c r="C291" s="211">
        <v>3</v>
      </c>
      <c r="D291" s="212"/>
      <c r="E291" s="212"/>
      <c r="F291" s="212">
        <v>1017</v>
      </c>
      <c r="G291" s="212">
        <v>1017</v>
      </c>
      <c r="H291" s="212"/>
      <c r="I291" s="212"/>
      <c r="J291" s="212">
        <v>92</v>
      </c>
      <c r="K291" s="212">
        <v>92</v>
      </c>
      <c r="L291" s="214"/>
      <c r="M291" s="214"/>
      <c r="N291" s="214">
        <v>11039007.560000001</v>
      </c>
      <c r="O291" s="214">
        <v>11039007.560000001</v>
      </c>
    </row>
    <row r="292" spans="1:26" x14ac:dyDescent="0.2">
      <c r="A292" s="211">
        <v>6</v>
      </c>
      <c r="B292" s="211" t="s">
        <v>318</v>
      </c>
      <c r="C292" s="211">
        <v>7</v>
      </c>
      <c r="D292" s="212"/>
      <c r="E292" s="212"/>
      <c r="F292" s="212">
        <v>2289</v>
      </c>
      <c r="G292" s="212">
        <v>2289</v>
      </c>
      <c r="H292" s="212"/>
      <c r="I292" s="212"/>
      <c r="J292" s="212">
        <v>272</v>
      </c>
      <c r="K292" s="212">
        <v>272</v>
      </c>
      <c r="L292" s="214"/>
      <c r="M292" s="214"/>
      <c r="N292" s="214">
        <v>5041955.2</v>
      </c>
      <c r="O292" s="214">
        <v>5041955.2</v>
      </c>
    </row>
    <row r="293" spans="1:26" x14ac:dyDescent="0.2">
      <c r="A293" s="211">
        <v>7</v>
      </c>
      <c r="B293" s="211" t="s">
        <v>295</v>
      </c>
      <c r="C293" s="211">
        <v>35</v>
      </c>
      <c r="D293" s="212"/>
      <c r="E293" s="212"/>
      <c r="F293" s="212">
        <v>11305</v>
      </c>
      <c r="G293" s="212">
        <v>11305</v>
      </c>
      <c r="H293" s="212"/>
      <c r="I293" s="212"/>
      <c r="J293" s="212">
        <v>1296</v>
      </c>
      <c r="K293" s="212">
        <v>1296</v>
      </c>
      <c r="L293" s="214"/>
      <c r="M293" s="214"/>
      <c r="N293" s="214">
        <v>21005956.800000001</v>
      </c>
      <c r="O293" s="214">
        <v>21005956.800000001</v>
      </c>
    </row>
    <row r="294" spans="1:26" x14ac:dyDescent="0.2">
      <c r="A294" s="211">
        <v>8</v>
      </c>
      <c r="B294" s="211" t="s">
        <v>319</v>
      </c>
      <c r="C294" s="211">
        <v>4</v>
      </c>
      <c r="D294" s="212"/>
      <c r="E294" s="212"/>
      <c r="F294" s="212">
        <v>1352</v>
      </c>
      <c r="G294" s="212">
        <v>1352</v>
      </c>
      <c r="H294" s="212"/>
      <c r="I294" s="212"/>
      <c r="J294" s="212">
        <v>124</v>
      </c>
      <c r="K294" s="212">
        <v>124</v>
      </c>
      <c r="L294" s="214"/>
      <c r="M294" s="214"/>
      <c r="N294" s="214">
        <v>4903968.12</v>
      </c>
      <c r="O294" s="214">
        <v>4903968.12</v>
      </c>
    </row>
    <row r="295" spans="1:26" x14ac:dyDescent="0.2">
      <c r="A295" s="211">
        <v>9</v>
      </c>
      <c r="B295" s="211" t="s">
        <v>288</v>
      </c>
      <c r="C295" s="211">
        <v>1</v>
      </c>
      <c r="D295" s="212"/>
      <c r="E295" s="212"/>
      <c r="F295" s="212">
        <v>277</v>
      </c>
      <c r="G295" s="212">
        <v>277</v>
      </c>
      <c r="H295" s="212"/>
      <c r="I295" s="212"/>
      <c r="J295" s="212">
        <v>38</v>
      </c>
      <c r="K295" s="212">
        <v>38</v>
      </c>
      <c r="L295" s="214"/>
      <c r="M295" s="214"/>
      <c r="N295" s="214">
        <v>570687.80000000005</v>
      </c>
      <c r="O295" s="214">
        <v>570687.80000000005</v>
      </c>
    </row>
    <row r="296" spans="1:26" x14ac:dyDescent="0.2">
      <c r="A296" s="211">
        <v>10</v>
      </c>
      <c r="B296" s="211" t="s">
        <v>289</v>
      </c>
      <c r="C296" s="211">
        <v>23</v>
      </c>
      <c r="D296" s="212"/>
      <c r="E296" s="212"/>
      <c r="F296" s="212">
        <v>7705</v>
      </c>
      <c r="G296" s="212">
        <v>7705</v>
      </c>
      <c r="H296" s="212"/>
      <c r="I296" s="212"/>
      <c r="J296" s="212">
        <v>642</v>
      </c>
      <c r="K296" s="212">
        <v>642</v>
      </c>
      <c r="L296" s="214"/>
      <c r="M296" s="214"/>
      <c r="N296" s="214">
        <v>11530384.199999999</v>
      </c>
      <c r="O296" s="214">
        <v>11530384.199999999</v>
      </c>
    </row>
    <row r="297" spans="1:26" x14ac:dyDescent="0.2">
      <c r="A297" s="211">
        <v>11</v>
      </c>
      <c r="B297" s="211" t="s">
        <v>305</v>
      </c>
      <c r="C297" s="211">
        <v>1</v>
      </c>
      <c r="D297" s="212"/>
      <c r="E297" s="212"/>
      <c r="F297" s="212">
        <v>333</v>
      </c>
      <c r="G297" s="212">
        <v>333</v>
      </c>
      <c r="H297" s="212"/>
      <c r="I297" s="212"/>
      <c r="J297" s="212">
        <v>41</v>
      </c>
      <c r="K297" s="212">
        <v>41</v>
      </c>
      <c r="L297" s="214"/>
      <c r="M297" s="214"/>
      <c r="N297" s="214">
        <v>1117606.7</v>
      </c>
      <c r="O297" s="214">
        <v>1117606.7</v>
      </c>
    </row>
    <row r="298" spans="1:26" x14ac:dyDescent="0.2">
      <c r="A298" s="211">
        <v>12</v>
      </c>
      <c r="B298" s="211" t="s">
        <v>320</v>
      </c>
      <c r="C298" s="211">
        <v>21</v>
      </c>
      <c r="D298" s="212"/>
      <c r="E298" s="212"/>
      <c r="F298" s="212">
        <v>6821</v>
      </c>
      <c r="G298" s="212">
        <v>6821</v>
      </c>
      <c r="H298" s="212"/>
      <c r="I298" s="212"/>
      <c r="J298" s="212">
        <v>433</v>
      </c>
      <c r="K298" s="212">
        <v>433</v>
      </c>
      <c r="L298" s="214"/>
      <c r="M298" s="214"/>
      <c r="N298" s="214">
        <v>23330823.73</v>
      </c>
      <c r="O298" s="214">
        <v>23330823.73</v>
      </c>
    </row>
    <row r="299" spans="1:26" x14ac:dyDescent="0.2">
      <c r="A299" s="211">
        <v>13</v>
      </c>
      <c r="B299" s="211" t="s">
        <v>306</v>
      </c>
      <c r="C299" s="211">
        <v>9</v>
      </c>
      <c r="D299" s="212"/>
      <c r="E299" s="212"/>
      <c r="F299" s="212">
        <v>2970</v>
      </c>
      <c r="G299" s="212">
        <v>2970</v>
      </c>
      <c r="H299" s="212"/>
      <c r="I299" s="212"/>
      <c r="J299" s="212">
        <v>251</v>
      </c>
      <c r="K299" s="212">
        <v>251</v>
      </c>
      <c r="L299" s="214"/>
      <c r="M299" s="214"/>
      <c r="N299" s="214">
        <v>5483622.0999999996</v>
      </c>
      <c r="O299" s="214">
        <v>5483622.0999999996</v>
      </c>
    </row>
    <row r="300" spans="1:26" x14ac:dyDescent="0.2">
      <c r="A300" s="211">
        <v>14</v>
      </c>
      <c r="B300" s="211" t="s">
        <v>298</v>
      </c>
      <c r="C300" s="211">
        <v>10</v>
      </c>
      <c r="D300" s="212"/>
      <c r="E300" s="212"/>
      <c r="F300" s="212">
        <v>3110</v>
      </c>
      <c r="G300" s="212">
        <v>3110</v>
      </c>
      <c r="H300" s="212"/>
      <c r="I300" s="212"/>
      <c r="J300" s="212">
        <v>406</v>
      </c>
      <c r="K300" s="212">
        <v>406</v>
      </c>
      <c r="L300" s="214"/>
      <c r="M300" s="214"/>
      <c r="N300" s="214">
        <v>4781868</v>
      </c>
      <c r="O300" s="214">
        <v>4781868</v>
      </c>
    </row>
    <row r="301" spans="1:26" x14ac:dyDescent="0.2">
      <c r="A301" s="211">
        <v>15</v>
      </c>
      <c r="B301" s="211" t="s">
        <v>315</v>
      </c>
      <c r="C301" s="211">
        <v>12</v>
      </c>
      <c r="D301" s="212"/>
      <c r="E301" s="212"/>
      <c r="F301" s="212">
        <v>3832</v>
      </c>
      <c r="G301" s="212">
        <v>3832</v>
      </c>
      <c r="H301" s="212"/>
      <c r="I301" s="212"/>
      <c r="J301" s="212">
        <v>541</v>
      </c>
      <c r="K301" s="212">
        <v>541</v>
      </c>
      <c r="L301" s="214"/>
      <c r="M301" s="214"/>
      <c r="N301" s="214">
        <v>8941853.5800000001</v>
      </c>
      <c r="O301" s="214">
        <v>8941853.5800000001</v>
      </c>
    </row>
    <row r="302" spans="1:26" x14ac:dyDescent="0.2">
      <c r="A302" s="211">
        <v>16</v>
      </c>
      <c r="B302" s="211" t="s">
        <v>290</v>
      </c>
      <c r="C302" s="211">
        <v>28</v>
      </c>
      <c r="D302" s="212"/>
      <c r="E302" s="212"/>
      <c r="F302" s="212">
        <v>9128</v>
      </c>
      <c r="G302" s="212">
        <v>9128</v>
      </c>
      <c r="H302" s="212"/>
      <c r="I302" s="212"/>
      <c r="J302" s="212">
        <v>1042</v>
      </c>
      <c r="K302" s="212">
        <v>1042</v>
      </c>
      <c r="L302" s="214"/>
      <c r="M302" s="214"/>
      <c r="N302" s="214">
        <v>18678047.98</v>
      </c>
      <c r="O302" s="214">
        <v>18678047.98</v>
      </c>
    </row>
    <row r="303" spans="1:26" x14ac:dyDescent="0.2">
      <c r="A303" s="211">
        <v>17</v>
      </c>
      <c r="B303" s="211" t="s">
        <v>308</v>
      </c>
      <c r="C303" s="211">
        <v>12</v>
      </c>
      <c r="D303" s="212"/>
      <c r="E303" s="212"/>
      <c r="F303" s="212">
        <v>4044</v>
      </c>
      <c r="G303" s="212">
        <v>4044</v>
      </c>
      <c r="H303" s="212"/>
      <c r="I303" s="212"/>
      <c r="J303" s="212">
        <v>346</v>
      </c>
      <c r="K303" s="212">
        <v>346</v>
      </c>
      <c r="L303" s="214"/>
      <c r="M303" s="214"/>
      <c r="N303" s="214">
        <v>12371209.24</v>
      </c>
      <c r="O303" s="214">
        <v>12371209.24</v>
      </c>
    </row>
    <row r="304" spans="1:26" x14ac:dyDescent="0.2">
      <c r="A304" s="211">
        <v>18</v>
      </c>
      <c r="B304" s="211" t="s">
        <v>309</v>
      </c>
      <c r="C304" s="211">
        <v>34</v>
      </c>
      <c r="D304" s="212"/>
      <c r="E304" s="212"/>
      <c r="F304" s="212">
        <v>11594</v>
      </c>
      <c r="G304" s="212">
        <v>11594</v>
      </c>
      <c r="H304" s="212"/>
      <c r="I304" s="212"/>
      <c r="J304" s="212">
        <v>855</v>
      </c>
      <c r="K304" s="212">
        <v>855</v>
      </c>
      <c r="L304" s="214"/>
      <c r="M304" s="214"/>
      <c r="N304" s="214">
        <v>92910806.549999997</v>
      </c>
      <c r="O304" s="214">
        <v>92910806.549999997</v>
      </c>
    </row>
    <row r="305" spans="1:26" x14ac:dyDescent="0.2">
      <c r="A305" s="211">
        <v>19</v>
      </c>
      <c r="B305" s="211" t="s">
        <v>297</v>
      </c>
      <c r="C305" s="211">
        <v>31</v>
      </c>
      <c r="D305" s="212"/>
      <c r="E305" s="212"/>
      <c r="F305" s="212">
        <v>10323</v>
      </c>
      <c r="G305" s="212">
        <v>10323</v>
      </c>
      <c r="H305" s="212"/>
      <c r="I305" s="212"/>
      <c r="J305" s="212">
        <v>824</v>
      </c>
      <c r="K305" s="212">
        <v>824</v>
      </c>
      <c r="L305" s="214"/>
      <c r="M305" s="214"/>
      <c r="N305" s="214">
        <v>16906914.399999999</v>
      </c>
      <c r="O305" s="214">
        <v>16906914.399999999</v>
      </c>
    </row>
    <row r="306" spans="1:26" ht="15" x14ac:dyDescent="0.25">
      <c r="A306" s="216"/>
      <c r="B306" s="216" t="s">
        <v>293</v>
      </c>
      <c r="C306" s="216">
        <v>251</v>
      </c>
      <c r="D306" s="217">
        <v>0</v>
      </c>
      <c r="E306" s="217">
        <v>0</v>
      </c>
      <c r="F306" s="217">
        <v>82845</v>
      </c>
      <c r="G306" s="217">
        <v>82845</v>
      </c>
      <c r="H306" s="217">
        <v>0</v>
      </c>
      <c r="I306" s="217">
        <v>0</v>
      </c>
      <c r="J306" s="217">
        <v>7797</v>
      </c>
      <c r="K306" s="217">
        <v>7797</v>
      </c>
      <c r="L306" s="218">
        <v>0</v>
      </c>
      <c r="M306" s="218">
        <v>0</v>
      </c>
      <c r="N306" s="218">
        <v>264723546.80000004</v>
      </c>
      <c r="O306" s="218">
        <v>264723546.80000004</v>
      </c>
      <c r="P306" s="219"/>
      <c r="Q306" s="219"/>
      <c r="R306" s="219"/>
      <c r="S306" s="219"/>
      <c r="T306" s="219"/>
      <c r="U306" s="219"/>
      <c r="V306" s="219"/>
      <c r="W306" s="219"/>
      <c r="X306" s="219"/>
      <c r="Y306" s="219"/>
      <c r="Z306" s="219"/>
    </row>
    <row r="307" spans="1:26" x14ac:dyDescent="0.2">
      <c r="A307" s="193"/>
      <c r="B307" s="193"/>
      <c r="C307" s="193"/>
      <c r="D307" s="193"/>
      <c r="E307" s="193"/>
      <c r="F307" s="193"/>
      <c r="G307" s="193"/>
      <c r="H307" s="193"/>
      <c r="I307" s="193"/>
      <c r="J307" s="193"/>
      <c r="K307" s="193"/>
      <c r="L307" s="220"/>
      <c r="M307" s="220"/>
      <c r="N307" s="220"/>
      <c r="O307" s="220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</row>
    <row r="308" spans="1:26" x14ac:dyDescent="0.2">
      <c r="A308" s="193" t="s">
        <v>353</v>
      </c>
      <c r="B308" s="193"/>
      <c r="C308" s="193"/>
      <c r="D308" s="193"/>
      <c r="E308" s="193"/>
      <c r="F308" s="193"/>
      <c r="G308" s="193"/>
      <c r="H308" s="193"/>
      <c r="I308" s="193"/>
      <c r="J308" s="193"/>
      <c r="K308" s="193"/>
      <c r="L308" s="220"/>
      <c r="M308" s="220"/>
      <c r="N308" s="220"/>
      <c r="O308" s="220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</row>
    <row r="309" spans="1:26" x14ac:dyDescent="0.2">
      <c r="A309" s="211">
        <v>1</v>
      </c>
      <c r="B309" s="211" t="s">
        <v>321</v>
      </c>
      <c r="C309" s="211">
        <v>24</v>
      </c>
      <c r="D309" s="212"/>
      <c r="E309" s="212">
        <v>8280</v>
      </c>
      <c r="F309" s="212"/>
      <c r="G309" s="212">
        <v>8280</v>
      </c>
      <c r="H309" s="212"/>
      <c r="I309" s="212">
        <v>716</v>
      </c>
      <c r="J309" s="212"/>
      <c r="K309" s="212">
        <v>716</v>
      </c>
      <c r="L309" s="214"/>
      <c r="M309" s="214">
        <v>26480085.739999998</v>
      </c>
      <c r="N309" s="214"/>
      <c r="O309" s="214">
        <v>26480085.739999998</v>
      </c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</row>
    <row r="310" spans="1:26" ht="15" x14ac:dyDescent="0.25">
      <c r="A310" s="216"/>
      <c r="B310" s="216" t="s">
        <v>293</v>
      </c>
      <c r="C310" s="216">
        <v>24</v>
      </c>
      <c r="D310" s="217">
        <v>0</v>
      </c>
      <c r="E310" s="217">
        <v>8280</v>
      </c>
      <c r="F310" s="217">
        <v>0</v>
      </c>
      <c r="G310" s="217">
        <v>8280</v>
      </c>
      <c r="H310" s="217">
        <v>0</v>
      </c>
      <c r="I310" s="217">
        <v>716</v>
      </c>
      <c r="J310" s="217">
        <v>0</v>
      </c>
      <c r="K310" s="217">
        <v>716</v>
      </c>
      <c r="L310" s="218">
        <v>0</v>
      </c>
      <c r="M310" s="218">
        <v>26480085.739999998</v>
      </c>
      <c r="N310" s="218">
        <v>0</v>
      </c>
      <c r="O310" s="218">
        <v>26480085.739999998</v>
      </c>
      <c r="P310" s="219"/>
      <c r="Q310" s="219"/>
      <c r="R310" s="219"/>
      <c r="S310" s="219"/>
      <c r="T310" s="219"/>
      <c r="U310" s="219"/>
      <c r="V310" s="219"/>
      <c r="W310" s="219"/>
      <c r="X310" s="219"/>
      <c r="Y310" s="219"/>
      <c r="Z310" s="219"/>
    </row>
    <row r="311" spans="1:26" x14ac:dyDescent="0.2">
      <c r="A311" s="193"/>
      <c r="B311" s="193"/>
      <c r="C311" s="193"/>
      <c r="D311" s="193"/>
      <c r="E311" s="193"/>
      <c r="F311" s="193"/>
      <c r="G311" s="193"/>
      <c r="H311" s="193"/>
      <c r="I311" s="193"/>
      <c r="J311" s="193"/>
      <c r="K311" s="193"/>
      <c r="L311" s="220"/>
      <c r="M311" s="220"/>
      <c r="N311" s="220"/>
      <c r="O311" s="220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</row>
    <row r="312" spans="1:26" x14ac:dyDescent="0.2">
      <c r="A312" s="193" t="s">
        <v>354</v>
      </c>
      <c r="B312" s="193"/>
      <c r="C312" s="193"/>
      <c r="D312" s="193"/>
      <c r="E312" s="193"/>
      <c r="F312" s="193"/>
      <c r="G312" s="193"/>
      <c r="H312" s="193"/>
      <c r="I312" s="193"/>
      <c r="J312" s="193"/>
      <c r="K312" s="193"/>
      <c r="L312" s="220"/>
      <c r="M312" s="220"/>
      <c r="N312" s="220"/>
      <c r="O312" s="220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</row>
    <row r="313" spans="1:26" x14ac:dyDescent="0.2">
      <c r="A313" s="211">
        <v>1</v>
      </c>
      <c r="B313" s="211" t="s">
        <v>289</v>
      </c>
      <c r="C313" s="211"/>
      <c r="D313" s="212"/>
      <c r="E313" s="212"/>
      <c r="F313" s="212"/>
      <c r="G313" s="212">
        <v>0</v>
      </c>
      <c r="H313" s="212"/>
      <c r="I313" s="212"/>
      <c r="J313" s="212"/>
      <c r="K313" s="212">
        <v>0</v>
      </c>
      <c r="L313" s="214"/>
      <c r="M313" s="214"/>
      <c r="N313" s="214"/>
      <c r="O313" s="214">
        <v>0</v>
      </c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</row>
    <row r="314" spans="1:26" x14ac:dyDescent="0.2">
      <c r="A314" s="211">
        <v>2</v>
      </c>
      <c r="B314" s="211" t="s">
        <v>305</v>
      </c>
      <c r="C314" s="211"/>
      <c r="D314" s="212"/>
      <c r="E314" s="212"/>
      <c r="F314" s="212">
        <v>120</v>
      </c>
      <c r="G314" s="212">
        <v>120</v>
      </c>
      <c r="H314" s="212"/>
      <c r="I314" s="212"/>
      <c r="J314" s="212">
        <v>10</v>
      </c>
      <c r="K314" s="212">
        <v>10</v>
      </c>
      <c r="L314" s="214"/>
      <c r="M314" s="214"/>
      <c r="N314" s="214">
        <v>828638</v>
      </c>
      <c r="O314" s="214">
        <v>828638</v>
      </c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</row>
    <row r="315" spans="1:26" x14ac:dyDescent="0.2">
      <c r="A315" s="211">
        <v>3</v>
      </c>
      <c r="B315" s="211" t="s">
        <v>307</v>
      </c>
      <c r="C315" s="211"/>
      <c r="D315" s="212"/>
      <c r="E315" s="212"/>
      <c r="F315" s="212"/>
      <c r="G315" s="212">
        <v>0</v>
      </c>
      <c r="H315" s="212"/>
      <c r="I315" s="212"/>
      <c r="J315" s="212"/>
      <c r="K315" s="212">
        <v>0</v>
      </c>
      <c r="L315" s="214"/>
      <c r="M315" s="214"/>
      <c r="N315" s="214"/>
      <c r="O315" s="214">
        <v>0</v>
      </c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</row>
    <row r="316" spans="1:26" x14ac:dyDescent="0.2">
      <c r="A316" s="211">
        <v>4</v>
      </c>
      <c r="B316" s="211" t="s">
        <v>312</v>
      </c>
      <c r="C316" s="211"/>
      <c r="D316" s="212"/>
      <c r="E316" s="212"/>
      <c r="F316" s="212"/>
      <c r="G316" s="212">
        <v>0</v>
      </c>
      <c r="H316" s="212"/>
      <c r="I316" s="212"/>
      <c r="J316" s="212"/>
      <c r="K316" s="212">
        <v>0</v>
      </c>
      <c r="L316" s="214"/>
      <c r="M316" s="214"/>
      <c r="N316" s="214"/>
      <c r="O316" s="214">
        <v>0</v>
      </c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</row>
    <row r="317" spans="1:26" x14ac:dyDescent="0.2">
      <c r="A317" s="211">
        <v>5</v>
      </c>
      <c r="B317" s="211" t="s">
        <v>297</v>
      </c>
      <c r="C317" s="211">
        <v>7</v>
      </c>
      <c r="D317" s="212"/>
      <c r="E317" s="212"/>
      <c r="F317" s="212">
        <v>2331</v>
      </c>
      <c r="G317" s="212">
        <v>2331</v>
      </c>
      <c r="H317" s="212"/>
      <c r="I317" s="212"/>
      <c r="J317" s="212">
        <v>182</v>
      </c>
      <c r="K317" s="212">
        <v>182</v>
      </c>
      <c r="L317" s="214"/>
      <c r="M317" s="214"/>
      <c r="N317" s="214">
        <v>18311671.559999999</v>
      </c>
      <c r="O317" s="214">
        <v>18311671.559999999</v>
      </c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</row>
    <row r="318" spans="1:26" x14ac:dyDescent="0.2">
      <c r="A318" s="211">
        <v>6</v>
      </c>
      <c r="B318" s="211" t="s">
        <v>292</v>
      </c>
      <c r="C318" s="211"/>
      <c r="D318" s="212"/>
      <c r="E318" s="212"/>
      <c r="F318" s="212"/>
      <c r="G318" s="212">
        <v>0</v>
      </c>
      <c r="H318" s="212"/>
      <c r="I318" s="212"/>
      <c r="J318" s="212"/>
      <c r="K318" s="212">
        <v>0</v>
      </c>
      <c r="L318" s="214"/>
      <c r="M318" s="214"/>
      <c r="N318" s="214"/>
      <c r="O318" s="214">
        <v>0</v>
      </c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</row>
    <row r="319" spans="1:26" ht="15" x14ac:dyDescent="0.25">
      <c r="A319" s="216"/>
      <c r="B319" s="216" t="s">
        <v>293</v>
      </c>
      <c r="C319" s="216">
        <v>7</v>
      </c>
      <c r="D319" s="217">
        <v>0</v>
      </c>
      <c r="E319" s="217">
        <v>0</v>
      </c>
      <c r="F319" s="217">
        <v>2451</v>
      </c>
      <c r="G319" s="217">
        <v>2451</v>
      </c>
      <c r="H319" s="217">
        <v>0</v>
      </c>
      <c r="I319" s="217">
        <v>0</v>
      </c>
      <c r="J319" s="217">
        <v>192</v>
      </c>
      <c r="K319" s="217">
        <v>192</v>
      </c>
      <c r="L319" s="218">
        <v>0</v>
      </c>
      <c r="M319" s="218">
        <v>0</v>
      </c>
      <c r="N319" s="218">
        <v>19140309.559999999</v>
      </c>
      <c r="O319" s="218">
        <v>19140309.559999999</v>
      </c>
      <c r="P319" s="219"/>
      <c r="Q319" s="219"/>
      <c r="R319" s="219"/>
      <c r="S319" s="219"/>
      <c r="T319" s="219"/>
      <c r="U319" s="219"/>
      <c r="V319" s="219"/>
      <c r="W319" s="219"/>
      <c r="X319" s="219"/>
      <c r="Y319" s="219"/>
      <c r="Z319" s="219"/>
    </row>
    <row r="320" spans="1:26" x14ac:dyDescent="0.2">
      <c r="A320" s="193"/>
      <c r="B320" s="193"/>
      <c r="C320" s="193"/>
      <c r="D320" s="193"/>
      <c r="E320" s="193"/>
      <c r="F320" s="193"/>
      <c r="G320" s="193"/>
      <c r="H320" s="193"/>
      <c r="I320" s="193"/>
      <c r="J320" s="193"/>
      <c r="K320" s="193"/>
      <c r="L320" s="220"/>
      <c r="M320" s="220"/>
      <c r="N320" s="220"/>
      <c r="O320" s="220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</row>
    <row r="321" spans="1:26" x14ac:dyDescent="0.2">
      <c r="A321" s="193" t="s">
        <v>355</v>
      </c>
      <c r="B321" s="193"/>
      <c r="C321" s="193"/>
      <c r="D321" s="193"/>
      <c r="E321" s="193"/>
      <c r="F321" s="193"/>
      <c r="G321" s="193"/>
      <c r="H321" s="193"/>
      <c r="I321" s="193"/>
      <c r="J321" s="193"/>
      <c r="K321" s="193"/>
      <c r="L321" s="220"/>
      <c r="M321" s="220"/>
      <c r="N321" s="220"/>
      <c r="O321" s="220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</row>
    <row r="322" spans="1:26" x14ac:dyDescent="0.2">
      <c r="A322" s="211">
        <v>1</v>
      </c>
      <c r="B322" s="211" t="s">
        <v>322</v>
      </c>
      <c r="C322" s="211">
        <v>2</v>
      </c>
      <c r="D322" s="212"/>
      <c r="E322" s="212">
        <v>644</v>
      </c>
      <c r="F322" s="212"/>
      <c r="G322" s="212">
        <v>644</v>
      </c>
      <c r="H322" s="212"/>
      <c r="I322" s="212">
        <v>80</v>
      </c>
      <c r="J322" s="212"/>
      <c r="K322" s="212">
        <v>80</v>
      </c>
      <c r="L322" s="214"/>
      <c r="M322" s="214">
        <v>857640</v>
      </c>
      <c r="N322" s="214"/>
      <c r="O322" s="214">
        <v>857640</v>
      </c>
    </row>
    <row r="323" spans="1:26" x14ac:dyDescent="0.2">
      <c r="A323" s="211">
        <v>2</v>
      </c>
      <c r="B323" s="211" t="s">
        <v>294</v>
      </c>
      <c r="C323" s="211">
        <v>40</v>
      </c>
      <c r="D323" s="212"/>
      <c r="E323" s="212">
        <v>11080</v>
      </c>
      <c r="F323" s="212"/>
      <c r="G323" s="212">
        <v>11080</v>
      </c>
      <c r="H323" s="212"/>
      <c r="I323" s="212">
        <v>2100</v>
      </c>
      <c r="J323" s="212"/>
      <c r="K323" s="212">
        <v>2100</v>
      </c>
      <c r="L323" s="214"/>
      <c r="M323" s="214">
        <v>74725300</v>
      </c>
      <c r="N323" s="214"/>
      <c r="O323" s="214">
        <v>74725300</v>
      </c>
    </row>
    <row r="324" spans="1:26" x14ac:dyDescent="0.2">
      <c r="A324" s="211">
        <v>3</v>
      </c>
      <c r="B324" s="211" t="s">
        <v>286</v>
      </c>
      <c r="C324" s="211">
        <v>38</v>
      </c>
      <c r="D324" s="212"/>
      <c r="E324" s="212">
        <v>12236</v>
      </c>
      <c r="F324" s="212"/>
      <c r="G324" s="212">
        <v>12236</v>
      </c>
      <c r="H324" s="212"/>
      <c r="I324" s="212">
        <v>1700</v>
      </c>
      <c r="J324" s="212"/>
      <c r="K324" s="212">
        <v>1700</v>
      </c>
      <c r="L324" s="214"/>
      <c r="M324" s="214">
        <v>39151300</v>
      </c>
      <c r="N324" s="214"/>
      <c r="O324" s="214">
        <v>39151300</v>
      </c>
    </row>
    <row r="325" spans="1:26" x14ac:dyDescent="0.2">
      <c r="A325" s="211">
        <v>4</v>
      </c>
      <c r="B325" s="211" t="s">
        <v>287</v>
      </c>
      <c r="C325" s="211">
        <v>54</v>
      </c>
      <c r="D325" s="212"/>
      <c r="E325" s="212">
        <v>17982</v>
      </c>
      <c r="F325" s="212"/>
      <c r="G325" s="212">
        <v>17982</v>
      </c>
      <c r="H325" s="212"/>
      <c r="I325" s="212">
        <v>2800</v>
      </c>
      <c r="J325" s="212"/>
      <c r="K325" s="212">
        <v>2800</v>
      </c>
      <c r="L325" s="214"/>
      <c r="M325" s="214">
        <v>34557136</v>
      </c>
      <c r="N325" s="214"/>
      <c r="O325" s="214">
        <v>34557136</v>
      </c>
    </row>
    <row r="326" spans="1:26" x14ac:dyDescent="0.2">
      <c r="A326" s="211">
        <v>5</v>
      </c>
      <c r="B326" s="211" t="s">
        <v>302</v>
      </c>
      <c r="C326" s="211">
        <v>8</v>
      </c>
      <c r="D326" s="212"/>
      <c r="E326" s="212">
        <v>2696</v>
      </c>
      <c r="F326" s="212"/>
      <c r="G326" s="212">
        <v>2696</v>
      </c>
      <c r="H326" s="212"/>
      <c r="I326" s="212">
        <v>239</v>
      </c>
      <c r="J326" s="212"/>
      <c r="K326" s="212">
        <v>239</v>
      </c>
      <c r="L326" s="214"/>
      <c r="M326" s="214">
        <v>5963654.6699999999</v>
      </c>
      <c r="N326" s="214"/>
      <c r="O326" s="214">
        <v>5963654.6699999999</v>
      </c>
    </row>
    <row r="327" spans="1:26" x14ac:dyDescent="0.2">
      <c r="A327" s="211">
        <v>6</v>
      </c>
      <c r="B327" s="211" t="s">
        <v>288</v>
      </c>
      <c r="C327" s="211"/>
      <c r="D327" s="212"/>
      <c r="E327" s="212"/>
      <c r="F327" s="212"/>
      <c r="G327" s="212">
        <v>0</v>
      </c>
      <c r="H327" s="212"/>
      <c r="I327" s="212"/>
      <c r="J327" s="212"/>
      <c r="K327" s="212">
        <v>0</v>
      </c>
      <c r="L327" s="214"/>
      <c r="M327" s="214"/>
      <c r="N327" s="214"/>
      <c r="O327" s="214">
        <v>0</v>
      </c>
    </row>
    <row r="328" spans="1:26" x14ac:dyDescent="0.2">
      <c r="A328" s="211">
        <v>7</v>
      </c>
      <c r="B328" s="211" t="s">
        <v>289</v>
      </c>
      <c r="C328" s="211">
        <v>24</v>
      </c>
      <c r="D328" s="212"/>
      <c r="E328" s="212">
        <v>8040</v>
      </c>
      <c r="F328" s="212"/>
      <c r="G328" s="212">
        <v>8040</v>
      </c>
      <c r="H328" s="212"/>
      <c r="I328" s="212">
        <v>687</v>
      </c>
      <c r="J328" s="212"/>
      <c r="K328" s="212">
        <v>687</v>
      </c>
      <c r="L328" s="214"/>
      <c r="M328" s="214">
        <v>13433330.07</v>
      </c>
      <c r="N328" s="214"/>
      <c r="O328" s="214">
        <v>13433330.07</v>
      </c>
    </row>
    <row r="329" spans="1:26" x14ac:dyDescent="0.2">
      <c r="A329" s="211">
        <v>8</v>
      </c>
      <c r="B329" s="211" t="s">
        <v>305</v>
      </c>
      <c r="C329" s="211">
        <v>3</v>
      </c>
      <c r="D329" s="212"/>
      <c r="E329" s="212">
        <v>999</v>
      </c>
      <c r="F329" s="212"/>
      <c r="G329" s="212">
        <v>999</v>
      </c>
      <c r="H329" s="212"/>
      <c r="I329" s="212">
        <v>100</v>
      </c>
      <c r="J329" s="212"/>
      <c r="K329" s="212">
        <v>100</v>
      </c>
      <c r="L329" s="214"/>
      <c r="M329" s="214">
        <v>4353901</v>
      </c>
      <c r="N329" s="214"/>
      <c r="O329" s="214">
        <v>4353901</v>
      </c>
    </row>
    <row r="330" spans="1:26" x14ac:dyDescent="0.2">
      <c r="A330" s="211">
        <v>9</v>
      </c>
      <c r="B330" s="211" t="s">
        <v>320</v>
      </c>
      <c r="C330" s="211">
        <v>6</v>
      </c>
      <c r="D330" s="212"/>
      <c r="E330" s="212"/>
      <c r="F330" s="212">
        <v>1885</v>
      </c>
      <c r="G330" s="212">
        <v>1885</v>
      </c>
      <c r="H330" s="212"/>
      <c r="I330" s="212"/>
      <c r="J330" s="212">
        <v>125</v>
      </c>
      <c r="K330" s="212">
        <v>125</v>
      </c>
      <c r="L330" s="214"/>
      <c r="M330" s="214"/>
      <c r="N330" s="214">
        <v>11796166.25</v>
      </c>
      <c r="O330" s="214">
        <v>11796166.25</v>
      </c>
    </row>
    <row r="331" spans="1:26" x14ac:dyDescent="0.2">
      <c r="A331" s="211">
        <v>10</v>
      </c>
      <c r="B331" s="211" t="s">
        <v>308</v>
      </c>
      <c r="C331" s="211">
        <v>10</v>
      </c>
      <c r="D331" s="212"/>
      <c r="E331" s="212">
        <v>3370</v>
      </c>
      <c r="F331" s="212"/>
      <c r="G331" s="212">
        <v>3370</v>
      </c>
      <c r="H331" s="212"/>
      <c r="I331" s="212">
        <v>285</v>
      </c>
      <c r="J331" s="212"/>
      <c r="K331" s="212">
        <v>285</v>
      </c>
      <c r="L331" s="214"/>
      <c r="M331" s="214">
        <v>18548826</v>
      </c>
      <c r="N331" s="214"/>
      <c r="O331" s="214">
        <v>18548826</v>
      </c>
    </row>
    <row r="332" spans="1:26" x14ac:dyDescent="0.2">
      <c r="A332" s="211">
        <v>11</v>
      </c>
      <c r="B332" s="211" t="s">
        <v>309</v>
      </c>
      <c r="C332" s="211">
        <v>8</v>
      </c>
      <c r="D332" s="212"/>
      <c r="E332" s="212">
        <v>2728</v>
      </c>
      <c r="F332" s="212"/>
      <c r="G332" s="212">
        <v>2728</v>
      </c>
      <c r="H332" s="212"/>
      <c r="I332" s="212">
        <v>200</v>
      </c>
      <c r="J332" s="212"/>
      <c r="K332" s="212">
        <v>200</v>
      </c>
      <c r="L332" s="214"/>
      <c r="M332" s="214">
        <v>13323324</v>
      </c>
      <c r="N332" s="214"/>
      <c r="O332" s="214">
        <v>13323324</v>
      </c>
    </row>
    <row r="333" spans="1:26" x14ac:dyDescent="0.2">
      <c r="A333" s="211">
        <v>12</v>
      </c>
      <c r="B333" s="211" t="s">
        <v>291</v>
      </c>
      <c r="C333" s="211">
        <v>63</v>
      </c>
      <c r="D333" s="212"/>
      <c r="E333" s="212">
        <v>21294</v>
      </c>
      <c r="F333" s="212"/>
      <c r="G333" s="212">
        <v>21294</v>
      </c>
      <c r="H333" s="212"/>
      <c r="I333" s="212">
        <v>1976</v>
      </c>
      <c r="J333" s="212"/>
      <c r="K333" s="212">
        <v>1976</v>
      </c>
      <c r="L333" s="214"/>
      <c r="M333" s="214">
        <v>253250819.12</v>
      </c>
      <c r="N333" s="214"/>
      <c r="O333" s="214">
        <v>253250819.12</v>
      </c>
    </row>
    <row r="334" spans="1:26" x14ac:dyDescent="0.2">
      <c r="A334" s="211">
        <v>13</v>
      </c>
      <c r="B334" s="211" t="s">
        <v>297</v>
      </c>
      <c r="C334" s="211">
        <v>12</v>
      </c>
      <c r="D334" s="212"/>
      <c r="E334" s="212">
        <v>3996</v>
      </c>
      <c r="F334" s="212"/>
      <c r="G334" s="212">
        <v>3996</v>
      </c>
      <c r="H334" s="212"/>
      <c r="I334" s="212">
        <v>342</v>
      </c>
      <c r="J334" s="212"/>
      <c r="K334" s="212">
        <v>342</v>
      </c>
      <c r="L334" s="214"/>
      <c r="M334" s="214">
        <v>35063037</v>
      </c>
      <c r="N334" s="214"/>
      <c r="O334" s="214">
        <v>35063037</v>
      </c>
    </row>
    <row r="335" spans="1:26" x14ac:dyDescent="0.2">
      <c r="A335" s="211">
        <v>14</v>
      </c>
      <c r="B335" s="211" t="s">
        <v>299</v>
      </c>
      <c r="C335" s="211">
        <v>10</v>
      </c>
      <c r="D335" s="212"/>
      <c r="E335" s="212">
        <v>3270</v>
      </c>
      <c r="F335" s="212"/>
      <c r="G335" s="212">
        <v>3270</v>
      </c>
      <c r="H335" s="212"/>
      <c r="I335" s="212">
        <v>361</v>
      </c>
      <c r="J335" s="212"/>
      <c r="K335" s="212">
        <v>361</v>
      </c>
      <c r="L335" s="214"/>
      <c r="M335" s="214">
        <v>10748630.6</v>
      </c>
      <c r="N335" s="214"/>
      <c r="O335" s="214">
        <v>10748630.6</v>
      </c>
    </row>
    <row r="336" spans="1:26" x14ac:dyDescent="0.2">
      <c r="A336" s="211">
        <v>15</v>
      </c>
      <c r="B336" s="211" t="s">
        <v>292</v>
      </c>
      <c r="C336" s="211">
        <v>20</v>
      </c>
      <c r="D336" s="212"/>
      <c r="E336" s="212">
        <v>6460</v>
      </c>
      <c r="F336" s="212"/>
      <c r="G336" s="212">
        <v>6460</v>
      </c>
      <c r="H336" s="212"/>
      <c r="I336" s="212">
        <v>740</v>
      </c>
      <c r="J336" s="212"/>
      <c r="K336" s="212">
        <v>740</v>
      </c>
      <c r="L336" s="214"/>
      <c r="M336" s="214">
        <v>25737969.600000001</v>
      </c>
      <c r="N336" s="214"/>
      <c r="O336" s="214">
        <v>25737969.600000001</v>
      </c>
    </row>
    <row r="337" spans="1:26" x14ac:dyDescent="0.2">
      <c r="A337" s="211">
        <v>16</v>
      </c>
      <c r="B337" s="211" t="s">
        <v>300</v>
      </c>
      <c r="C337" s="211">
        <v>20</v>
      </c>
      <c r="D337" s="212"/>
      <c r="E337" s="212">
        <v>6760</v>
      </c>
      <c r="F337" s="212"/>
      <c r="G337" s="212">
        <v>6760</v>
      </c>
      <c r="H337" s="212"/>
      <c r="I337" s="212">
        <v>615</v>
      </c>
      <c r="J337" s="212"/>
      <c r="K337" s="212">
        <v>615</v>
      </c>
      <c r="L337" s="214"/>
      <c r="M337" s="214">
        <v>24225704.850000001</v>
      </c>
      <c r="N337" s="214"/>
      <c r="O337" s="214">
        <v>24225704.850000001</v>
      </c>
    </row>
    <row r="338" spans="1:26" ht="15" x14ac:dyDescent="0.25">
      <c r="A338" s="216"/>
      <c r="B338" s="216" t="s">
        <v>293</v>
      </c>
      <c r="C338" s="216">
        <v>318</v>
      </c>
      <c r="D338" s="217">
        <v>0</v>
      </c>
      <c r="E338" s="217">
        <v>101555</v>
      </c>
      <c r="F338" s="217">
        <v>1885</v>
      </c>
      <c r="G338" s="217">
        <v>103440</v>
      </c>
      <c r="H338" s="217">
        <v>0</v>
      </c>
      <c r="I338" s="217">
        <v>12225</v>
      </c>
      <c r="J338" s="217">
        <v>125</v>
      </c>
      <c r="K338" s="217">
        <v>12350</v>
      </c>
      <c r="L338" s="218">
        <v>0</v>
      </c>
      <c r="M338" s="218">
        <v>553940572.91000009</v>
      </c>
      <c r="N338" s="218">
        <v>11796166.25</v>
      </c>
      <c r="O338" s="218">
        <v>565736739.16000009</v>
      </c>
      <c r="P338" s="219"/>
      <c r="Q338" s="219"/>
      <c r="R338" s="219"/>
      <c r="S338" s="219"/>
      <c r="T338" s="219"/>
      <c r="U338" s="219"/>
      <c r="V338" s="219"/>
      <c r="W338" s="219"/>
      <c r="X338" s="219"/>
      <c r="Y338" s="219"/>
      <c r="Z338" s="219"/>
    </row>
    <row r="339" spans="1:26" x14ac:dyDescent="0.2">
      <c r="A339" s="193"/>
      <c r="B339" s="193"/>
      <c r="C339" s="193"/>
      <c r="D339" s="193"/>
      <c r="E339" s="193"/>
      <c r="F339" s="193"/>
      <c r="G339" s="193"/>
      <c r="H339" s="193"/>
      <c r="I339" s="193"/>
      <c r="J339" s="193"/>
      <c r="K339" s="193"/>
      <c r="L339" s="220"/>
      <c r="M339" s="220"/>
      <c r="N339" s="220"/>
      <c r="O339" s="220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</row>
    <row r="340" spans="1:26" x14ac:dyDescent="0.2">
      <c r="A340" s="193" t="s">
        <v>356</v>
      </c>
      <c r="B340" s="193"/>
      <c r="C340" s="193"/>
      <c r="D340" s="193"/>
      <c r="E340" s="193"/>
      <c r="F340" s="193"/>
      <c r="G340" s="193"/>
      <c r="H340" s="193"/>
      <c r="I340" s="193"/>
      <c r="J340" s="193"/>
      <c r="K340" s="193"/>
      <c r="L340" s="220"/>
      <c r="M340" s="220"/>
      <c r="N340" s="220"/>
      <c r="O340" s="220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</row>
    <row r="341" spans="1:26" x14ac:dyDescent="0.2">
      <c r="A341" s="211">
        <v>1</v>
      </c>
      <c r="B341" s="211" t="s">
        <v>287</v>
      </c>
      <c r="C341" s="211">
        <v>4</v>
      </c>
      <c r="D341" s="212"/>
      <c r="E341" s="212">
        <v>1332</v>
      </c>
      <c r="F341" s="212"/>
      <c r="G341" s="212">
        <v>1332</v>
      </c>
      <c r="H341" s="212"/>
      <c r="I341" s="212">
        <v>208</v>
      </c>
      <c r="J341" s="212"/>
      <c r="K341" s="212">
        <v>208</v>
      </c>
      <c r="L341" s="214"/>
      <c r="M341" s="214">
        <v>2477012.2400000002</v>
      </c>
      <c r="N341" s="214"/>
      <c r="O341" s="214">
        <v>2477012.2400000002</v>
      </c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</row>
    <row r="342" spans="1:26" x14ac:dyDescent="0.2">
      <c r="A342" s="211">
        <v>2</v>
      </c>
      <c r="B342" s="211" t="s">
        <v>289</v>
      </c>
      <c r="C342" s="211">
        <v>20</v>
      </c>
      <c r="D342" s="212"/>
      <c r="E342" s="212">
        <v>6700</v>
      </c>
      <c r="F342" s="212"/>
      <c r="G342" s="212">
        <v>6700</v>
      </c>
      <c r="H342" s="212"/>
      <c r="I342" s="212">
        <v>578</v>
      </c>
      <c r="J342" s="212"/>
      <c r="K342" s="212">
        <v>578</v>
      </c>
      <c r="L342" s="214"/>
      <c r="M342" s="214">
        <v>11620187.140000001</v>
      </c>
      <c r="N342" s="214"/>
      <c r="O342" s="214">
        <v>11620187.140000001</v>
      </c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</row>
    <row r="343" spans="1:26" x14ac:dyDescent="0.2">
      <c r="A343" s="211">
        <v>3</v>
      </c>
      <c r="B343" s="211" t="s">
        <v>291</v>
      </c>
      <c r="C343" s="211">
        <v>30</v>
      </c>
      <c r="D343" s="212"/>
      <c r="E343" s="212">
        <v>10140</v>
      </c>
      <c r="F343" s="212"/>
      <c r="G343" s="212">
        <v>10140</v>
      </c>
      <c r="H343" s="212"/>
      <c r="I343" s="212">
        <v>976</v>
      </c>
      <c r="J343" s="212"/>
      <c r="K343" s="212">
        <v>976</v>
      </c>
      <c r="L343" s="214"/>
      <c r="M343" s="214">
        <v>20242913.440000001</v>
      </c>
      <c r="N343" s="214"/>
      <c r="O343" s="214">
        <v>20242913.440000001</v>
      </c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</row>
    <row r="344" spans="1:26" x14ac:dyDescent="0.2">
      <c r="A344" s="211">
        <v>4</v>
      </c>
      <c r="B344" s="211" t="s">
        <v>299</v>
      </c>
      <c r="C344" s="211">
        <v>13</v>
      </c>
      <c r="D344" s="212"/>
      <c r="E344" s="212">
        <v>4251</v>
      </c>
      <c r="F344" s="212"/>
      <c r="G344" s="212">
        <v>4251</v>
      </c>
      <c r="H344" s="212"/>
      <c r="I344" s="212">
        <v>465</v>
      </c>
      <c r="J344" s="212"/>
      <c r="K344" s="212">
        <v>465</v>
      </c>
      <c r="L344" s="214"/>
      <c r="M344" s="214">
        <v>15361014.6</v>
      </c>
      <c r="N344" s="214"/>
      <c r="O344" s="214">
        <v>15361014.6</v>
      </c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</row>
    <row r="345" spans="1:26" x14ac:dyDescent="0.2">
      <c r="A345" s="211">
        <v>5</v>
      </c>
      <c r="B345" s="211" t="s">
        <v>292</v>
      </c>
      <c r="C345" s="211">
        <v>3</v>
      </c>
      <c r="D345" s="212"/>
      <c r="E345" s="212">
        <v>969</v>
      </c>
      <c r="F345" s="212"/>
      <c r="G345" s="212">
        <v>969</v>
      </c>
      <c r="H345" s="212"/>
      <c r="I345" s="212">
        <v>128</v>
      </c>
      <c r="J345" s="212"/>
      <c r="K345" s="212">
        <v>128</v>
      </c>
      <c r="L345" s="214"/>
      <c r="M345" s="214">
        <v>3941927.68</v>
      </c>
      <c r="N345" s="214"/>
      <c r="O345" s="214">
        <v>3941927.68</v>
      </c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</row>
    <row r="346" spans="1:26" ht="15" x14ac:dyDescent="0.25">
      <c r="A346" s="216"/>
      <c r="B346" s="216" t="s">
        <v>293</v>
      </c>
      <c r="C346" s="216">
        <v>70</v>
      </c>
      <c r="D346" s="217">
        <v>0</v>
      </c>
      <c r="E346" s="217">
        <v>23392</v>
      </c>
      <c r="F346" s="217">
        <v>0</v>
      </c>
      <c r="G346" s="217">
        <v>23392</v>
      </c>
      <c r="H346" s="217">
        <v>0</v>
      </c>
      <c r="I346" s="217">
        <v>2355</v>
      </c>
      <c r="J346" s="217">
        <v>0</v>
      </c>
      <c r="K346" s="217">
        <v>2355</v>
      </c>
      <c r="L346" s="218">
        <v>0</v>
      </c>
      <c r="M346" s="218">
        <v>53643055.100000001</v>
      </c>
      <c r="N346" s="218">
        <v>0</v>
      </c>
      <c r="O346" s="218">
        <v>53643055.100000001</v>
      </c>
      <c r="P346" s="219"/>
      <c r="Q346" s="219"/>
      <c r="R346" s="219"/>
      <c r="S346" s="219"/>
      <c r="T346" s="219"/>
      <c r="U346" s="219"/>
      <c r="V346" s="219"/>
      <c r="W346" s="219"/>
      <c r="X346" s="219"/>
      <c r="Y346" s="219"/>
      <c r="Z346" s="219"/>
    </row>
    <row r="347" spans="1:26" x14ac:dyDescent="0.2">
      <c r="A347" s="193"/>
      <c r="B347" s="193"/>
      <c r="C347" s="193"/>
      <c r="D347" s="193"/>
      <c r="E347" s="193"/>
      <c r="F347" s="193"/>
      <c r="G347" s="193"/>
      <c r="H347" s="193"/>
      <c r="I347" s="193"/>
      <c r="J347" s="193"/>
      <c r="K347" s="193"/>
      <c r="L347" s="220"/>
      <c r="M347" s="220"/>
      <c r="N347" s="220"/>
      <c r="O347" s="220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</row>
    <row r="348" spans="1:26" x14ac:dyDescent="0.2">
      <c r="A348" s="193" t="s">
        <v>357</v>
      </c>
      <c r="B348" s="193"/>
      <c r="C348" s="193"/>
      <c r="D348" s="193"/>
      <c r="E348" s="193"/>
      <c r="F348" s="193"/>
      <c r="G348" s="193"/>
      <c r="H348" s="193"/>
      <c r="I348" s="193"/>
      <c r="J348" s="193"/>
      <c r="K348" s="193"/>
      <c r="L348" s="220"/>
      <c r="M348" s="220"/>
      <c r="N348" s="220"/>
      <c r="O348" s="220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</row>
    <row r="349" spans="1:26" x14ac:dyDescent="0.2">
      <c r="A349" s="211">
        <v>1</v>
      </c>
      <c r="B349" s="211" t="s">
        <v>289</v>
      </c>
      <c r="C349" s="211">
        <v>2</v>
      </c>
      <c r="D349" s="212"/>
      <c r="E349" s="212">
        <v>670</v>
      </c>
      <c r="F349" s="212"/>
      <c r="G349" s="212">
        <v>670</v>
      </c>
      <c r="H349" s="212"/>
      <c r="I349" s="212">
        <v>60</v>
      </c>
      <c r="J349" s="212"/>
      <c r="K349" s="212">
        <v>60</v>
      </c>
      <c r="L349" s="214"/>
      <c r="M349" s="214">
        <v>1214224.3899999999</v>
      </c>
      <c r="N349" s="214"/>
      <c r="O349" s="214">
        <v>1214224.3899999999</v>
      </c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</row>
    <row r="350" spans="1:26" x14ac:dyDescent="0.2">
      <c r="A350" s="211">
        <v>2</v>
      </c>
      <c r="B350" s="211" t="s">
        <v>320</v>
      </c>
      <c r="C350" s="211">
        <v>3</v>
      </c>
      <c r="D350" s="212"/>
      <c r="E350" s="212">
        <v>981</v>
      </c>
      <c r="F350" s="212"/>
      <c r="G350" s="212">
        <v>981</v>
      </c>
      <c r="H350" s="212"/>
      <c r="I350" s="212">
        <v>68</v>
      </c>
      <c r="J350" s="212"/>
      <c r="K350" s="212">
        <v>68</v>
      </c>
      <c r="L350" s="214"/>
      <c r="M350" s="214">
        <v>3786249.78</v>
      </c>
      <c r="N350" s="214"/>
      <c r="O350" s="214">
        <v>3786249.78</v>
      </c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</row>
    <row r="351" spans="1:26" x14ac:dyDescent="0.2">
      <c r="A351" s="211">
        <v>3</v>
      </c>
      <c r="B351" s="211" t="s">
        <v>290</v>
      </c>
      <c r="C351" s="211">
        <v>19</v>
      </c>
      <c r="D351" s="212"/>
      <c r="E351" s="212">
        <v>6194</v>
      </c>
      <c r="F351" s="212"/>
      <c r="G351" s="212">
        <v>6194</v>
      </c>
      <c r="H351" s="212"/>
      <c r="I351" s="212">
        <v>735</v>
      </c>
      <c r="J351" s="212"/>
      <c r="K351" s="212">
        <v>735</v>
      </c>
      <c r="L351" s="214"/>
      <c r="M351" s="214">
        <v>16792388.359999999</v>
      </c>
      <c r="N351" s="214"/>
      <c r="O351" s="214">
        <v>16792388.359999999</v>
      </c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</row>
    <row r="352" spans="1:26" x14ac:dyDescent="0.2">
      <c r="A352" s="211">
        <v>4</v>
      </c>
      <c r="B352" s="211" t="s">
        <v>309</v>
      </c>
      <c r="C352" s="211">
        <v>4</v>
      </c>
      <c r="D352" s="212"/>
      <c r="E352" s="212">
        <v>1364</v>
      </c>
      <c r="F352" s="212"/>
      <c r="G352" s="212">
        <v>1364</v>
      </c>
      <c r="H352" s="212"/>
      <c r="I352" s="212">
        <v>104</v>
      </c>
      <c r="J352" s="212"/>
      <c r="K352" s="212">
        <v>104</v>
      </c>
      <c r="L352" s="214"/>
      <c r="M352" s="214">
        <v>13179200.859999999</v>
      </c>
      <c r="N352" s="214"/>
      <c r="O352" s="214">
        <v>13179200.859999999</v>
      </c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</row>
    <row r="353" spans="1:26" ht="15" x14ac:dyDescent="0.25">
      <c r="A353" s="216"/>
      <c r="B353" s="216" t="s">
        <v>293</v>
      </c>
      <c r="C353" s="216">
        <v>28</v>
      </c>
      <c r="D353" s="217">
        <v>0</v>
      </c>
      <c r="E353" s="217">
        <v>9209</v>
      </c>
      <c r="F353" s="217">
        <v>0</v>
      </c>
      <c r="G353" s="217">
        <v>9209</v>
      </c>
      <c r="H353" s="217">
        <v>0</v>
      </c>
      <c r="I353" s="217">
        <v>967</v>
      </c>
      <c r="J353" s="217">
        <v>0</v>
      </c>
      <c r="K353" s="217">
        <v>967</v>
      </c>
      <c r="L353" s="218">
        <v>0</v>
      </c>
      <c r="M353" s="218">
        <v>34972063.390000001</v>
      </c>
      <c r="N353" s="218">
        <v>0</v>
      </c>
      <c r="O353" s="218">
        <v>34972063.390000001</v>
      </c>
      <c r="P353" s="219"/>
      <c r="Q353" s="219"/>
      <c r="R353" s="219"/>
      <c r="S353" s="219"/>
      <c r="T353" s="219"/>
      <c r="U353" s="219"/>
      <c r="V353" s="219"/>
      <c r="W353" s="219"/>
      <c r="X353" s="219"/>
      <c r="Y353" s="219"/>
      <c r="Z353" s="219"/>
    </row>
    <row r="354" spans="1:26" x14ac:dyDescent="0.2">
      <c r="A354" s="193"/>
      <c r="B354" s="193"/>
      <c r="C354" s="193"/>
      <c r="D354" s="193"/>
      <c r="E354" s="193"/>
      <c r="F354" s="193"/>
      <c r="G354" s="193"/>
      <c r="H354" s="193"/>
      <c r="I354" s="193"/>
      <c r="J354" s="193"/>
      <c r="K354" s="193"/>
      <c r="L354" s="220"/>
      <c r="M354" s="220"/>
      <c r="N354" s="220"/>
      <c r="O354" s="220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</row>
    <row r="355" spans="1:26" x14ac:dyDescent="0.2">
      <c r="A355" s="193" t="s">
        <v>358</v>
      </c>
      <c r="B355" s="193"/>
      <c r="C355" s="193"/>
      <c r="D355" s="193"/>
      <c r="E355" s="193"/>
      <c r="F355" s="193"/>
      <c r="G355" s="193"/>
      <c r="H355" s="193"/>
      <c r="I355" s="193"/>
      <c r="J355" s="193"/>
      <c r="K355" s="193"/>
      <c r="L355" s="220"/>
      <c r="M355" s="220"/>
      <c r="N355" s="220"/>
      <c r="O355" s="220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</row>
    <row r="356" spans="1:26" x14ac:dyDescent="0.2">
      <c r="A356" s="211">
        <v>1</v>
      </c>
      <c r="B356" s="211" t="s">
        <v>288</v>
      </c>
      <c r="C356" s="211">
        <v>84</v>
      </c>
      <c r="D356" s="212"/>
      <c r="E356" s="212">
        <v>23268</v>
      </c>
      <c r="F356" s="212"/>
      <c r="G356" s="212">
        <v>23268</v>
      </c>
      <c r="H356" s="212"/>
      <c r="I356" s="212">
        <v>3200</v>
      </c>
      <c r="J356" s="212"/>
      <c r="K356" s="212">
        <v>3200</v>
      </c>
      <c r="L356" s="214"/>
      <c r="M356" s="214">
        <v>109903638.8</v>
      </c>
      <c r="N356" s="214"/>
      <c r="O356" s="214">
        <v>109903638.8</v>
      </c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</row>
    <row r="357" spans="1:26" ht="15" x14ac:dyDescent="0.25">
      <c r="A357" s="216"/>
      <c r="B357" s="216" t="s">
        <v>293</v>
      </c>
      <c r="C357" s="216">
        <v>84</v>
      </c>
      <c r="D357" s="217">
        <v>0</v>
      </c>
      <c r="E357" s="217">
        <v>23268</v>
      </c>
      <c r="F357" s="217">
        <v>0</v>
      </c>
      <c r="G357" s="217">
        <v>23268</v>
      </c>
      <c r="H357" s="217">
        <v>0</v>
      </c>
      <c r="I357" s="217">
        <v>3200</v>
      </c>
      <c r="J357" s="217">
        <v>0</v>
      </c>
      <c r="K357" s="217">
        <v>3200</v>
      </c>
      <c r="L357" s="218">
        <v>0</v>
      </c>
      <c r="M357" s="218">
        <v>109903638.8</v>
      </c>
      <c r="N357" s="218">
        <v>0</v>
      </c>
      <c r="O357" s="218">
        <v>109903638.8</v>
      </c>
      <c r="P357" s="219"/>
      <c r="Q357" s="219"/>
      <c r="R357" s="219"/>
      <c r="S357" s="219"/>
      <c r="T357" s="219"/>
      <c r="U357" s="219"/>
      <c r="V357" s="219"/>
      <c r="W357" s="219"/>
      <c r="X357" s="219"/>
      <c r="Y357" s="219"/>
      <c r="Z357" s="219"/>
    </row>
    <row r="358" spans="1:26" x14ac:dyDescent="0.2">
      <c r="A358" s="193"/>
      <c r="B358" s="193"/>
      <c r="C358" s="193"/>
      <c r="D358" s="193"/>
      <c r="E358" s="193"/>
      <c r="F358" s="193"/>
      <c r="G358" s="193"/>
      <c r="H358" s="193"/>
      <c r="I358" s="193"/>
      <c r="J358" s="193"/>
      <c r="K358" s="193"/>
      <c r="L358" s="220"/>
      <c r="M358" s="220"/>
      <c r="N358" s="220"/>
      <c r="O358" s="220"/>
      <c r="P358" s="193"/>
      <c r="Q358" s="193"/>
      <c r="R358" s="193"/>
      <c r="S358" s="193"/>
      <c r="T358" s="193"/>
      <c r="U358" s="193"/>
      <c r="V358" s="193"/>
      <c r="W358" s="193"/>
      <c r="X358" s="193"/>
      <c r="Y358" s="193"/>
      <c r="Z358" s="193"/>
    </row>
    <row r="359" spans="1:26" x14ac:dyDescent="0.2">
      <c r="A359" s="193" t="s">
        <v>359</v>
      </c>
      <c r="B359" s="193"/>
      <c r="C359" s="193"/>
      <c r="D359" s="193"/>
      <c r="E359" s="193"/>
      <c r="F359" s="193"/>
      <c r="G359" s="193"/>
      <c r="H359" s="193"/>
      <c r="I359" s="193"/>
      <c r="J359" s="193"/>
      <c r="K359" s="193"/>
      <c r="L359" s="220"/>
      <c r="M359" s="220"/>
      <c r="N359" s="220"/>
      <c r="O359" s="220"/>
      <c r="P359" s="193"/>
      <c r="Q359" s="193"/>
      <c r="R359" s="193"/>
      <c r="S359" s="193"/>
      <c r="T359" s="193"/>
      <c r="U359" s="193"/>
      <c r="V359" s="193"/>
      <c r="W359" s="193"/>
      <c r="X359" s="193"/>
      <c r="Y359" s="193"/>
      <c r="Z359" s="193"/>
    </row>
    <row r="360" spans="1:26" x14ac:dyDescent="0.2">
      <c r="A360" s="211">
        <v>1</v>
      </c>
      <c r="B360" s="211" t="s">
        <v>296</v>
      </c>
      <c r="C360" s="211">
        <v>42</v>
      </c>
      <c r="D360" s="212"/>
      <c r="E360" s="212"/>
      <c r="F360" s="212">
        <v>14280</v>
      </c>
      <c r="G360" s="212">
        <v>14280</v>
      </c>
      <c r="H360" s="212"/>
      <c r="I360" s="212"/>
      <c r="J360" s="212">
        <v>1236</v>
      </c>
      <c r="K360" s="212">
        <v>1236</v>
      </c>
      <c r="L360" s="214"/>
      <c r="M360" s="214"/>
      <c r="N360" s="214">
        <v>78506148.019999996</v>
      </c>
      <c r="O360" s="214">
        <v>78506148.019999996</v>
      </c>
      <c r="P360" s="193"/>
      <c r="Q360" s="193"/>
      <c r="R360" s="193"/>
      <c r="S360" s="193"/>
      <c r="T360" s="193"/>
      <c r="U360" s="193"/>
      <c r="V360" s="193"/>
      <c r="W360" s="193"/>
      <c r="X360" s="193"/>
      <c r="Y360" s="193"/>
      <c r="Z360" s="193"/>
    </row>
    <row r="361" spans="1:26" x14ac:dyDescent="0.2">
      <c r="A361" s="211">
        <v>2</v>
      </c>
      <c r="B361" s="211" t="s">
        <v>289</v>
      </c>
      <c r="C361" s="211">
        <v>51</v>
      </c>
      <c r="D361" s="212"/>
      <c r="E361" s="212"/>
      <c r="F361" s="212">
        <v>17085</v>
      </c>
      <c r="G361" s="212">
        <v>17085</v>
      </c>
      <c r="H361" s="212"/>
      <c r="I361" s="212"/>
      <c r="J361" s="212">
        <v>1458</v>
      </c>
      <c r="K361" s="212">
        <v>1458</v>
      </c>
      <c r="L361" s="214"/>
      <c r="M361" s="214"/>
      <c r="N361" s="214">
        <v>80834412.359999999</v>
      </c>
      <c r="O361" s="214">
        <v>80834412.359999999</v>
      </c>
      <c r="P361" s="193"/>
      <c r="Q361" s="193"/>
      <c r="R361" s="193"/>
      <c r="S361" s="193"/>
      <c r="T361" s="193"/>
      <c r="U361" s="193"/>
      <c r="V361" s="193"/>
      <c r="W361" s="193"/>
      <c r="X361" s="193"/>
      <c r="Y361" s="193"/>
      <c r="Z361" s="193"/>
    </row>
    <row r="362" spans="1:26" x14ac:dyDescent="0.2">
      <c r="A362" s="211">
        <v>3</v>
      </c>
      <c r="B362" s="211" t="s">
        <v>305</v>
      </c>
      <c r="C362" s="211">
        <v>28</v>
      </c>
      <c r="D362" s="212"/>
      <c r="E362" s="212"/>
      <c r="F362" s="212">
        <v>9324</v>
      </c>
      <c r="G362" s="212">
        <v>9324</v>
      </c>
      <c r="H362" s="212"/>
      <c r="I362" s="212"/>
      <c r="J362" s="212">
        <v>972</v>
      </c>
      <c r="K362" s="212">
        <v>972</v>
      </c>
      <c r="L362" s="214"/>
      <c r="M362" s="214"/>
      <c r="N362" s="214">
        <v>31942157.030000001</v>
      </c>
      <c r="O362" s="214">
        <v>31942157.030000001</v>
      </c>
      <c r="P362" s="193"/>
      <c r="Q362" s="193"/>
      <c r="R362" s="193"/>
      <c r="S362" s="193"/>
      <c r="T362" s="193"/>
      <c r="U362" s="193"/>
      <c r="V362" s="193"/>
      <c r="W362" s="193"/>
      <c r="X362" s="193"/>
      <c r="Y362" s="193"/>
      <c r="Z362" s="193"/>
    </row>
    <row r="363" spans="1:26" x14ac:dyDescent="0.2">
      <c r="A363" s="211">
        <v>4</v>
      </c>
      <c r="B363" s="211" t="s">
        <v>298</v>
      </c>
      <c r="C363" s="211">
        <v>27</v>
      </c>
      <c r="D363" s="212"/>
      <c r="E363" s="212"/>
      <c r="F363" s="212">
        <v>8397</v>
      </c>
      <c r="G363" s="212">
        <v>8397</v>
      </c>
      <c r="H363" s="212"/>
      <c r="I363" s="212"/>
      <c r="J363" s="212">
        <v>1253</v>
      </c>
      <c r="K363" s="212">
        <v>1253</v>
      </c>
      <c r="L363" s="214"/>
      <c r="M363" s="214"/>
      <c r="N363" s="214">
        <v>34503612.049999997</v>
      </c>
      <c r="O363" s="214">
        <v>34503612.049999997</v>
      </c>
      <c r="P363" s="193"/>
      <c r="Q363" s="193"/>
      <c r="R363" s="193"/>
      <c r="S363" s="193"/>
      <c r="T363" s="193"/>
      <c r="U363" s="193"/>
      <c r="V363" s="193"/>
      <c r="W363" s="193"/>
      <c r="X363" s="193"/>
      <c r="Y363" s="193"/>
      <c r="Z363" s="193"/>
    </row>
    <row r="364" spans="1:26" x14ac:dyDescent="0.2">
      <c r="A364" s="211">
        <v>5</v>
      </c>
      <c r="B364" s="211" t="s">
        <v>311</v>
      </c>
      <c r="C364" s="211"/>
      <c r="D364" s="212"/>
      <c r="E364" s="212"/>
      <c r="F364" s="212"/>
      <c r="G364" s="212">
        <v>0</v>
      </c>
      <c r="H364" s="212"/>
      <c r="I364" s="212"/>
      <c r="J364" s="212"/>
      <c r="K364" s="212">
        <v>0</v>
      </c>
      <c r="L364" s="214"/>
      <c r="M364" s="214"/>
      <c r="N364" s="214"/>
      <c r="O364" s="214">
        <v>0</v>
      </c>
      <c r="P364" s="193"/>
      <c r="Q364" s="193"/>
      <c r="R364" s="193"/>
      <c r="S364" s="193"/>
      <c r="T364" s="193"/>
      <c r="U364" s="193"/>
      <c r="V364" s="193"/>
      <c r="W364" s="193"/>
      <c r="X364" s="193"/>
      <c r="Y364" s="193"/>
      <c r="Z364" s="193"/>
    </row>
    <row r="365" spans="1:26" x14ac:dyDescent="0.2">
      <c r="A365" s="211">
        <v>6</v>
      </c>
      <c r="B365" s="211" t="s">
        <v>291</v>
      </c>
      <c r="C365" s="211">
        <v>29</v>
      </c>
      <c r="D365" s="212"/>
      <c r="E365" s="212"/>
      <c r="F365" s="212">
        <v>9802</v>
      </c>
      <c r="G365" s="212">
        <v>9802</v>
      </c>
      <c r="H365" s="212"/>
      <c r="I365" s="212"/>
      <c r="J365" s="212">
        <v>957</v>
      </c>
      <c r="K365" s="212">
        <v>957</v>
      </c>
      <c r="L365" s="214"/>
      <c r="M365" s="214"/>
      <c r="N365" s="214">
        <v>19653305.890000001</v>
      </c>
      <c r="O365" s="214">
        <v>19653305.890000001</v>
      </c>
      <c r="P365" s="193"/>
      <c r="Q365" s="193"/>
      <c r="R365" s="193"/>
      <c r="S365" s="193"/>
      <c r="T365" s="193"/>
      <c r="U365" s="193"/>
      <c r="V365" s="193"/>
      <c r="W365" s="193"/>
      <c r="X365" s="193"/>
      <c r="Y365" s="193"/>
      <c r="Z365" s="193"/>
    </row>
    <row r="366" spans="1:26" x14ac:dyDescent="0.2">
      <c r="A366" s="211">
        <v>7</v>
      </c>
      <c r="B366" s="211" t="s">
        <v>297</v>
      </c>
      <c r="C366" s="211">
        <v>33</v>
      </c>
      <c r="D366" s="212"/>
      <c r="E366" s="212"/>
      <c r="F366" s="212">
        <v>10926</v>
      </c>
      <c r="G366" s="212">
        <v>10926</v>
      </c>
      <c r="H366" s="212"/>
      <c r="I366" s="212"/>
      <c r="J366" s="212">
        <v>957</v>
      </c>
      <c r="K366" s="212">
        <v>957</v>
      </c>
      <c r="L366" s="214"/>
      <c r="M366" s="214"/>
      <c r="N366" s="214">
        <v>44563729.450000003</v>
      </c>
      <c r="O366" s="214">
        <v>44563729.450000003</v>
      </c>
      <c r="P366" s="193"/>
      <c r="Q366" s="193"/>
      <c r="R366" s="193"/>
      <c r="S366" s="193"/>
      <c r="T366" s="193"/>
      <c r="U366" s="193"/>
      <c r="V366" s="193"/>
      <c r="W366" s="193"/>
      <c r="X366" s="193"/>
      <c r="Y366" s="193"/>
      <c r="Z366" s="193"/>
    </row>
    <row r="367" spans="1:26" x14ac:dyDescent="0.2">
      <c r="A367" s="211">
        <v>8</v>
      </c>
      <c r="B367" s="211" t="s">
        <v>292</v>
      </c>
      <c r="C367" s="211">
        <v>68</v>
      </c>
      <c r="D367" s="212"/>
      <c r="E367" s="212"/>
      <c r="F367" s="212">
        <v>21964</v>
      </c>
      <c r="G367" s="212">
        <v>21964</v>
      </c>
      <c r="H367" s="212"/>
      <c r="I367" s="212"/>
      <c r="J367" s="212">
        <v>2485</v>
      </c>
      <c r="K367" s="212">
        <v>2485</v>
      </c>
      <c r="L367" s="214"/>
      <c r="M367" s="214"/>
      <c r="N367" s="214">
        <v>67811575.219999999</v>
      </c>
      <c r="O367" s="214">
        <v>67811575.219999999</v>
      </c>
      <c r="P367" s="193"/>
      <c r="Q367" s="193"/>
      <c r="R367" s="193"/>
      <c r="S367" s="193"/>
      <c r="T367" s="193"/>
      <c r="U367" s="193"/>
      <c r="V367" s="193"/>
      <c r="W367" s="193"/>
      <c r="X367" s="193"/>
      <c r="Y367" s="193"/>
      <c r="Z367" s="193"/>
    </row>
    <row r="368" spans="1:26" ht="15" x14ac:dyDescent="0.25">
      <c r="A368" s="216"/>
      <c r="B368" s="216" t="s">
        <v>293</v>
      </c>
      <c r="C368" s="216">
        <v>278</v>
      </c>
      <c r="D368" s="217">
        <v>0</v>
      </c>
      <c r="E368" s="217">
        <v>0</v>
      </c>
      <c r="F368" s="217">
        <v>91778</v>
      </c>
      <c r="G368" s="217">
        <v>91778</v>
      </c>
      <c r="H368" s="217">
        <v>0</v>
      </c>
      <c r="I368" s="217">
        <v>0</v>
      </c>
      <c r="J368" s="217">
        <v>9318</v>
      </c>
      <c r="K368" s="217">
        <v>9318</v>
      </c>
      <c r="L368" s="218">
        <v>0</v>
      </c>
      <c r="M368" s="218">
        <v>0</v>
      </c>
      <c r="N368" s="218">
        <v>357814940.01999998</v>
      </c>
      <c r="O368" s="218">
        <v>357814940.01999998</v>
      </c>
      <c r="P368" s="219"/>
      <c r="Q368" s="219"/>
      <c r="R368" s="219"/>
      <c r="S368" s="219"/>
      <c r="T368" s="219"/>
      <c r="U368" s="219"/>
      <c r="V368" s="219"/>
      <c r="W368" s="219"/>
      <c r="X368" s="219"/>
      <c r="Y368" s="219"/>
      <c r="Z368" s="219"/>
    </row>
    <row r="369" spans="1:26" x14ac:dyDescent="0.2">
      <c r="A369" s="193"/>
      <c r="B369" s="193"/>
      <c r="C369" s="193"/>
      <c r="D369" s="193"/>
      <c r="E369" s="193"/>
      <c r="F369" s="193"/>
      <c r="G369" s="193"/>
      <c r="H369" s="193"/>
      <c r="I369" s="193"/>
      <c r="J369" s="193"/>
      <c r="K369" s="193"/>
      <c r="L369" s="220"/>
      <c r="M369" s="220"/>
      <c r="N369" s="220"/>
      <c r="O369" s="220"/>
      <c r="P369" s="193"/>
      <c r="Q369" s="193"/>
      <c r="R369" s="193"/>
      <c r="S369" s="193"/>
      <c r="T369" s="193"/>
      <c r="U369" s="193"/>
      <c r="V369" s="193"/>
      <c r="W369" s="193"/>
      <c r="X369" s="193"/>
      <c r="Y369" s="193"/>
      <c r="Z369" s="193"/>
    </row>
    <row r="370" spans="1:26" x14ac:dyDescent="0.2">
      <c r="A370" s="193" t="s">
        <v>360</v>
      </c>
      <c r="B370" s="193"/>
      <c r="C370" s="193"/>
      <c r="D370" s="193"/>
      <c r="E370" s="193"/>
      <c r="F370" s="193"/>
      <c r="G370" s="193"/>
      <c r="H370" s="193"/>
      <c r="I370" s="193"/>
      <c r="J370" s="193"/>
      <c r="K370" s="193"/>
      <c r="L370" s="220"/>
      <c r="M370" s="220"/>
      <c r="N370" s="220"/>
      <c r="O370" s="220"/>
      <c r="P370" s="193"/>
      <c r="Q370" s="193"/>
      <c r="R370" s="193"/>
      <c r="S370" s="193"/>
      <c r="T370" s="193"/>
      <c r="U370" s="193"/>
      <c r="V370" s="193"/>
      <c r="W370" s="193"/>
      <c r="X370" s="193"/>
      <c r="Y370" s="193"/>
      <c r="Z370" s="193"/>
    </row>
    <row r="371" spans="1:26" x14ac:dyDescent="0.2">
      <c r="A371" s="211">
        <v>1</v>
      </c>
      <c r="B371" s="211" t="s">
        <v>294</v>
      </c>
      <c r="C371" s="211">
        <v>9</v>
      </c>
      <c r="D371" s="212"/>
      <c r="E371" s="212"/>
      <c r="F371" s="212">
        <v>2493</v>
      </c>
      <c r="G371" s="212">
        <v>2493</v>
      </c>
      <c r="H371" s="212"/>
      <c r="I371" s="212"/>
      <c r="J371" s="212">
        <v>420</v>
      </c>
      <c r="K371" s="212">
        <v>420</v>
      </c>
      <c r="L371" s="214"/>
      <c r="M371" s="214"/>
      <c r="N371" s="214">
        <v>11758579.199999999</v>
      </c>
      <c r="O371" s="214">
        <v>11758579.199999999</v>
      </c>
      <c r="P371" s="193"/>
      <c r="Q371" s="193"/>
      <c r="R371" s="193"/>
      <c r="S371" s="193"/>
      <c r="T371" s="193"/>
      <c r="U371" s="193"/>
      <c r="V371" s="193"/>
      <c r="W371" s="193"/>
      <c r="X371" s="193"/>
      <c r="Y371" s="193"/>
      <c r="Z371" s="193"/>
    </row>
    <row r="372" spans="1:26" x14ac:dyDescent="0.2">
      <c r="A372" s="211">
        <v>2</v>
      </c>
      <c r="B372" s="211" t="s">
        <v>286</v>
      </c>
      <c r="C372" s="211">
        <v>19</v>
      </c>
      <c r="D372" s="212"/>
      <c r="E372" s="212"/>
      <c r="F372" s="212">
        <v>6118</v>
      </c>
      <c r="G372" s="212">
        <v>6118</v>
      </c>
      <c r="H372" s="212"/>
      <c r="I372" s="212"/>
      <c r="J372" s="212">
        <v>570</v>
      </c>
      <c r="K372" s="212">
        <v>570</v>
      </c>
      <c r="L372" s="214"/>
      <c r="M372" s="214"/>
      <c r="N372" s="214">
        <v>16168046.4</v>
      </c>
      <c r="O372" s="214">
        <v>16168046.4</v>
      </c>
      <c r="P372" s="193"/>
      <c r="Q372" s="193"/>
      <c r="R372" s="193"/>
      <c r="S372" s="193"/>
      <c r="T372" s="193"/>
      <c r="U372" s="193"/>
      <c r="V372" s="193"/>
      <c r="W372" s="193"/>
      <c r="X372" s="193"/>
      <c r="Y372" s="193"/>
      <c r="Z372" s="193"/>
    </row>
    <row r="373" spans="1:26" x14ac:dyDescent="0.2">
      <c r="A373" s="211">
        <v>3</v>
      </c>
      <c r="B373" s="211" t="s">
        <v>287</v>
      </c>
      <c r="C373" s="211">
        <v>35</v>
      </c>
      <c r="D373" s="212"/>
      <c r="E373" s="212"/>
      <c r="F373" s="212">
        <v>11655</v>
      </c>
      <c r="G373" s="212">
        <v>11655</v>
      </c>
      <c r="H373" s="212"/>
      <c r="I373" s="212"/>
      <c r="J373" s="212">
        <v>2210</v>
      </c>
      <c r="K373" s="212">
        <v>2210</v>
      </c>
      <c r="L373" s="214"/>
      <c r="M373" s="214"/>
      <c r="N373" s="214">
        <v>30866270.399999999</v>
      </c>
      <c r="O373" s="214">
        <v>30866270.399999999</v>
      </c>
      <c r="P373" s="193"/>
      <c r="Q373" s="193"/>
      <c r="R373" s="193"/>
      <c r="S373" s="193"/>
      <c r="T373" s="193"/>
      <c r="U373" s="193"/>
      <c r="V373" s="193"/>
      <c r="W373" s="193"/>
      <c r="X373" s="193"/>
      <c r="Y373" s="193"/>
      <c r="Z373" s="193"/>
    </row>
    <row r="374" spans="1:26" x14ac:dyDescent="0.2">
      <c r="A374" s="211">
        <v>4</v>
      </c>
      <c r="B374" s="211" t="s">
        <v>296</v>
      </c>
      <c r="C374" s="211">
        <v>38</v>
      </c>
      <c r="D374" s="212"/>
      <c r="E374" s="212"/>
      <c r="F374" s="212">
        <v>12920</v>
      </c>
      <c r="G374" s="212">
        <v>12920</v>
      </c>
      <c r="H374" s="212"/>
      <c r="I374" s="212"/>
      <c r="J374" s="212">
        <v>1115</v>
      </c>
      <c r="K374" s="212">
        <v>1115</v>
      </c>
      <c r="L374" s="214"/>
      <c r="M374" s="214"/>
      <c r="N374" s="214">
        <v>31371941.050000001</v>
      </c>
      <c r="O374" s="214">
        <v>31371941.050000001</v>
      </c>
      <c r="P374" s="193"/>
      <c r="Q374" s="193"/>
      <c r="R374" s="193"/>
      <c r="S374" s="193"/>
      <c r="T374" s="193"/>
      <c r="U374" s="193"/>
      <c r="V374" s="193"/>
      <c r="W374" s="193"/>
      <c r="X374" s="193"/>
      <c r="Y374" s="193"/>
      <c r="Z374" s="193"/>
    </row>
    <row r="375" spans="1:26" x14ac:dyDescent="0.2">
      <c r="A375" s="211">
        <v>5</v>
      </c>
      <c r="B375" s="211" t="s">
        <v>289</v>
      </c>
      <c r="C375" s="211">
        <v>27</v>
      </c>
      <c r="D375" s="212"/>
      <c r="E375" s="212"/>
      <c r="F375" s="212">
        <v>9045</v>
      </c>
      <c r="G375" s="212">
        <v>9045</v>
      </c>
      <c r="H375" s="212"/>
      <c r="I375" s="212"/>
      <c r="J375" s="212">
        <v>777</v>
      </c>
      <c r="K375" s="212">
        <v>777</v>
      </c>
      <c r="L375" s="214"/>
      <c r="M375" s="214"/>
      <c r="N375" s="214">
        <v>32643230.760000002</v>
      </c>
      <c r="O375" s="214">
        <v>32643230.760000002</v>
      </c>
      <c r="P375" s="193"/>
      <c r="Q375" s="193"/>
      <c r="R375" s="193"/>
      <c r="S375" s="193"/>
      <c r="T375" s="193"/>
      <c r="U375" s="193"/>
      <c r="V375" s="193"/>
      <c r="W375" s="193"/>
      <c r="X375" s="193"/>
      <c r="Y375" s="193"/>
      <c r="Z375" s="193"/>
    </row>
    <row r="376" spans="1:26" x14ac:dyDescent="0.2">
      <c r="A376" s="211">
        <v>6</v>
      </c>
      <c r="B376" s="211" t="s">
        <v>320</v>
      </c>
      <c r="C376" s="211">
        <v>1</v>
      </c>
      <c r="D376" s="212"/>
      <c r="E376" s="212"/>
      <c r="F376" s="212">
        <v>327</v>
      </c>
      <c r="G376" s="212">
        <v>327</v>
      </c>
      <c r="H376" s="212"/>
      <c r="I376" s="212"/>
      <c r="J376" s="212">
        <v>21</v>
      </c>
      <c r="K376" s="212">
        <v>21</v>
      </c>
      <c r="L376" s="214"/>
      <c r="M376" s="214"/>
      <c r="N376" s="214">
        <v>1981755.93</v>
      </c>
      <c r="O376" s="214">
        <v>1981755.93</v>
      </c>
      <c r="P376" s="193"/>
      <c r="Q376" s="193"/>
      <c r="R376" s="193"/>
      <c r="S376" s="193"/>
      <c r="T376" s="193"/>
      <c r="U376" s="193"/>
      <c r="V376" s="193"/>
      <c r="W376" s="193"/>
      <c r="X376" s="193"/>
      <c r="Y376" s="193"/>
      <c r="Z376" s="193"/>
    </row>
    <row r="377" spans="1:26" x14ac:dyDescent="0.2">
      <c r="A377" s="211">
        <v>7</v>
      </c>
      <c r="B377" s="211" t="s">
        <v>307</v>
      </c>
      <c r="C377" s="211">
        <v>11</v>
      </c>
      <c r="D377" s="212"/>
      <c r="E377" s="212"/>
      <c r="F377" s="212">
        <v>3729</v>
      </c>
      <c r="G377" s="212">
        <v>3729</v>
      </c>
      <c r="H377" s="212"/>
      <c r="I377" s="212"/>
      <c r="J377" s="212">
        <v>345</v>
      </c>
      <c r="K377" s="212">
        <v>345</v>
      </c>
      <c r="L377" s="214"/>
      <c r="M377" s="214"/>
      <c r="N377" s="214">
        <v>14394589.949999999</v>
      </c>
      <c r="O377" s="214">
        <v>14394589.949999999</v>
      </c>
      <c r="P377" s="193"/>
      <c r="Q377" s="193"/>
      <c r="R377" s="193"/>
      <c r="S377" s="193"/>
      <c r="T377" s="193"/>
      <c r="U377" s="193"/>
      <c r="V377" s="193"/>
      <c r="W377" s="193"/>
      <c r="X377" s="193"/>
      <c r="Y377" s="193"/>
      <c r="Z377" s="193"/>
    </row>
    <row r="378" spans="1:26" x14ac:dyDescent="0.2">
      <c r="A378" s="211">
        <v>8</v>
      </c>
      <c r="B378" s="211" t="s">
        <v>291</v>
      </c>
      <c r="C378" s="211">
        <v>6</v>
      </c>
      <c r="D378" s="212"/>
      <c r="E378" s="212"/>
      <c r="F378" s="212">
        <v>2028</v>
      </c>
      <c r="G378" s="212">
        <v>2028</v>
      </c>
      <c r="H378" s="212"/>
      <c r="I378" s="212"/>
      <c r="J378" s="212">
        <v>181</v>
      </c>
      <c r="K378" s="212">
        <v>181</v>
      </c>
      <c r="L378" s="214"/>
      <c r="M378" s="214"/>
      <c r="N378" s="214">
        <v>5868086.9699999997</v>
      </c>
      <c r="O378" s="214">
        <v>5868086.9699999997</v>
      </c>
      <c r="P378" s="193"/>
      <c r="Q378" s="193"/>
      <c r="R378" s="193"/>
      <c r="S378" s="193"/>
      <c r="T378" s="193"/>
      <c r="U378" s="193"/>
      <c r="V378" s="193"/>
      <c r="W378" s="193"/>
      <c r="X378" s="193"/>
      <c r="Y378" s="193"/>
      <c r="Z378" s="193"/>
    </row>
    <row r="379" spans="1:26" x14ac:dyDescent="0.2">
      <c r="A379" s="211">
        <v>9</v>
      </c>
      <c r="B379" s="211" t="s">
        <v>297</v>
      </c>
      <c r="C379" s="211">
        <v>36</v>
      </c>
      <c r="D379" s="212"/>
      <c r="E379" s="212"/>
      <c r="F379" s="212">
        <v>11655</v>
      </c>
      <c r="G379" s="212">
        <v>11655</v>
      </c>
      <c r="H379" s="212"/>
      <c r="I379" s="212"/>
      <c r="J379" s="212">
        <v>1038</v>
      </c>
      <c r="K379" s="212">
        <v>1038</v>
      </c>
      <c r="L379" s="214"/>
      <c r="M379" s="214"/>
      <c r="N379" s="214">
        <v>26318666.460000001</v>
      </c>
      <c r="O379" s="214">
        <v>26318666.460000001</v>
      </c>
      <c r="P379" s="193"/>
      <c r="Q379" s="193"/>
      <c r="R379" s="193"/>
      <c r="S379" s="193"/>
      <c r="T379" s="193"/>
      <c r="U379" s="193"/>
      <c r="V379" s="193"/>
      <c r="W379" s="193"/>
      <c r="X379" s="193"/>
      <c r="Y379" s="193"/>
      <c r="Z379" s="193"/>
    </row>
    <row r="380" spans="1:26" x14ac:dyDescent="0.2">
      <c r="A380" s="211">
        <v>10</v>
      </c>
      <c r="B380" s="211" t="s">
        <v>292</v>
      </c>
      <c r="C380" s="211">
        <v>58</v>
      </c>
      <c r="D380" s="212"/>
      <c r="E380" s="212"/>
      <c r="F380" s="212">
        <v>18734</v>
      </c>
      <c r="G380" s="212">
        <v>18734</v>
      </c>
      <c r="H380" s="212"/>
      <c r="I380" s="212"/>
      <c r="J380" s="212">
        <v>2122</v>
      </c>
      <c r="K380" s="212">
        <v>2122</v>
      </c>
      <c r="L380" s="214"/>
      <c r="M380" s="214"/>
      <c r="N380" s="214">
        <v>48849416.119999997</v>
      </c>
      <c r="O380" s="214">
        <v>48849416.119999997</v>
      </c>
      <c r="P380" s="193"/>
      <c r="Q380" s="193"/>
      <c r="R380" s="193"/>
      <c r="S380" s="193"/>
      <c r="T380" s="193"/>
      <c r="U380" s="193"/>
      <c r="V380" s="193"/>
      <c r="W380" s="193"/>
      <c r="X380" s="193"/>
      <c r="Y380" s="193"/>
      <c r="Z380" s="193"/>
    </row>
    <row r="381" spans="1:26" ht="15" x14ac:dyDescent="0.25">
      <c r="A381" s="216"/>
      <c r="B381" s="216" t="s">
        <v>293</v>
      </c>
      <c r="C381" s="216">
        <v>240</v>
      </c>
      <c r="D381" s="217">
        <v>0</v>
      </c>
      <c r="E381" s="217">
        <v>0</v>
      </c>
      <c r="F381" s="217">
        <v>78704</v>
      </c>
      <c r="G381" s="217">
        <v>78704</v>
      </c>
      <c r="H381" s="217">
        <v>0</v>
      </c>
      <c r="I381" s="217">
        <v>0</v>
      </c>
      <c r="J381" s="217">
        <v>8799</v>
      </c>
      <c r="K381" s="217">
        <v>8799</v>
      </c>
      <c r="L381" s="218">
        <v>0</v>
      </c>
      <c r="M381" s="218">
        <v>0</v>
      </c>
      <c r="N381" s="218">
        <v>220220583.24000001</v>
      </c>
      <c r="O381" s="218">
        <v>220220583.24000001</v>
      </c>
      <c r="P381" s="219"/>
      <c r="Q381" s="219"/>
      <c r="R381" s="219"/>
      <c r="S381" s="219"/>
      <c r="T381" s="219"/>
      <c r="U381" s="219"/>
      <c r="V381" s="219"/>
      <c r="W381" s="219"/>
      <c r="X381" s="219"/>
      <c r="Y381" s="219"/>
      <c r="Z381" s="219"/>
    </row>
    <row r="382" spans="1:26" x14ac:dyDescent="0.2">
      <c r="A382" s="193"/>
      <c r="B382" s="193"/>
      <c r="C382" s="193"/>
      <c r="D382" s="193"/>
      <c r="E382" s="193"/>
      <c r="F382" s="193"/>
      <c r="G382" s="193"/>
      <c r="H382" s="193"/>
      <c r="I382" s="193"/>
      <c r="J382" s="193"/>
      <c r="K382" s="193"/>
      <c r="L382" s="220"/>
      <c r="M382" s="220"/>
      <c r="N382" s="220"/>
      <c r="O382" s="220"/>
      <c r="P382" s="193"/>
      <c r="Q382" s="193"/>
      <c r="R382" s="193"/>
      <c r="S382" s="193"/>
      <c r="T382" s="193"/>
      <c r="U382" s="193"/>
      <c r="V382" s="193"/>
      <c r="W382" s="193"/>
      <c r="X382" s="193"/>
      <c r="Y382" s="193"/>
      <c r="Z382" s="193"/>
    </row>
    <row r="383" spans="1:26" x14ac:dyDescent="0.2">
      <c r="A383" s="193" t="s">
        <v>361</v>
      </c>
      <c r="B383" s="193"/>
      <c r="C383" s="193"/>
      <c r="D383" s="193"/>
      <c r="E383" s="193"/>
      <c r="F383" s="193"/>
      <c r="G383" s="193"/>
      <c r="H383" s="193"/>
      <c r="I383" s="193"/>
      <c r="J383" s="193"/>
      <c r="K383" s="193"/>
      <c r="L383" s="220"/>
      <c r="M383" s="220"/>
      <c r="N383" s="220"/>
      <c r="O383" s="220"/>
      <c r="P383" s="193"/>
      <c r="Q383" s="193"/>
      <c r="R383" s="193"/>
      <c r="S383" s="193"/>
      <c r="T383" s="193"/>
      <c r="U383" s="193"/>
      <c r="V383" s="193"/>
      <c r="W383" s="193"/>
      <c r="X383" s="193"/>
      <c r="Y383" s="193"/>
      <c r="Z383" s="193"/>
    </row>
    <row r="384" spans="1:26" x14ac:dyDescent="0.2">
      <c r="A384" s="211">
        <v>1</v>
      </c>
      <c r="B384" s="211" t="s">
        <v>322</v>
      </c>
      <c r="C384" s="211">
        <v>5</v>
      </c>
      <c r="D384" s="212"/>
      <c r="E384" s="212"/>
      <c r="F384" s="212">
        <v>1610</v>
      </c>
      <c r="G384" s="212">
        <v>1610</v>
      </c>
      <c r="H384" s="212"/>
      <c r="I384" s="212"/>
      <c r="J384" s="212">
        <v>201</v>
      </c>
      <c r="K384" s="212">
        <v>201</v>
      </c>
      <c r="L384" s="214"/>
      <c r="M384" s="214"/>
      <c r="N384" s="214">
        <v>6426484.5599999996</v>
      </c>
      <c r="O384" s="214">
        <v>6426484.5599999996</v>
      </c>
      <c r="P384" s="193"/>
      <c r="Q384" s="193"/>
      <c r="R384" s="193"/>
      <c r="S384" s="193"/>
      <c r="T384" s="193"/>
      <c r="U384" s="193"/>
      <c r="V384" s="193"/>
      <c r="W384" s="193"/>
      <c r="X384" s="193"/>
      <c r="Y384" s="193"/>
      <c r="Z384" s="193"/>
    </row>
    <row r="385" spans="1:26" x14ac:dyDescent="0.2">
      <c r="A385" s="211">
        <v>2</v>
      </c>
      <c r="B385" s="211" t="s">
        <v>294</v>
      </c>
      <c r="C385" s="211">
        <v>74</v>
      </c>
      <c r="D385" s="212"/>
      <c r="E385" s="212"/>
      <c r="F385" s="212">
        <v>20498</v>
      </c>
      <c r="G385" s="212">
        <v>20498</v>
      </c>
      <c r="H385" s="212"/>
      <c r="I385" s="212"/>
      <c r="J385" s="212">
        <v>3350</v>
      </c>
      <c r="K385" s="212">
        <v>3350</v>
      </c>
      <c r="L385" s="214"/>
      <c r="M385" s="214"/>
      <c r="N385" s="214">
        <v>110308076</v>
      </c>
      <c r="O385" s="214">
        <v>110308076</v>
      </c>
      <c r="P385" s="193"/>
      <c r="Q385" s="193"/>
      <c r="R385" s="193"/>
      <c r="S385" s="193"/>
      <c r="T385" s="193"/>
      <c r="U385" s="193"/>
      <c r="V385" s="193"/>
      <c r="W385" s="193"/>
      <c r="X385" s="193"/>
      <c r="Y385" s="193"/>
      <c r="Z385" s="193"/>
    </row>
    <row r="386" spans="1:26" x14ac:dyDescent="0.2">
      <c r="A386" s="211">
        <v>3</v>
      </c>
      <c r="B386" s="211" t="s">
        <v>286</v>
      </c>
      <c r="C386" s="211">
        <v>49</v>
      </c>
      <c r="D386" s="212"/>
      <c r="E386" s="212"/>
      <c r="F386" s="212">
        <v>15778</v>
      </c>
      <c r="G386" s="212">
        <v>15778</v>
      </c>
      <c r="H386" s="212"/>
      <c r="I386" s="212"/>
      <c r="J386" s="212">
        <v>1980</v>
      </c>
      <c r="K386" s="212">
        <v>1980</v>
      </c>
      <c r="L386" s="214"/>
      <c r="M386" s="214"/>
      <c r="N386" s="214">
        <v>63305668.799999997</v>
      </c>
      <c r="O386" s="214">
        <v>63305668.799999997</v>
      </c>
      <c r="P386" s="193"/>
      <c r="Q386" s="193"/>
      <c r="R386" s="193"/>
      <c r="S386" s="193"/>
      <c r="T386" s="193"/>
      <c r="U386" s="193"/>
      <c r="V386" s="193"/>
      <c r="W386" s="193"/>
      <c r="X386" s="193"/>
      <c r="Y386" s="193"/>
      <c r="Z386" s="193"/>
    </row>
    <row r="387" spans="1:26" x14ac:dyDescent="0.2">
      <c r="A387" s="211">
        <v>4</v>
      </c>
      <c r="B387" s="211" t="s">
        <v>287</v>
      </c>
      <c r="C387" s="211">
        <v>36</v>
      </c>
      <c r="D387" s="212"/>
      <c r="E387" s="212"/>
      <c r="F387" s="212">
        <v>11988</v>
      </c>
      <c r="G387" s="212">
        <v>11988</v>
      </c>
      <c r="H387" s="212"/>
      <c r="I387" s="212"/>
      <c r="J387" s="212">
        <v>1720</v>
      </c>
      <c r="K387" s="212">
        <v>1720</v>
      </c>
      <c r="L387" s="214"/>
      <c r="M387" s="214"/>
      <c r="N387" s="214">
        <v>54992803.200000003</v>
      </c>
      <c r="O387" s="214">
        <v>54992803.200000003</v>
      </c>
      <c r="P387" s="193"/>
      <c r="Q387" s="193"/>
      <c r="R387" s="193"/>
      <c r="S387" s="193"/>
      <c r="T387" s="193"/>
      <c r="U387" s="193"/>
      <c r="V387" s="193"/>
      <c r="W387" s="193"/>
      <c r="X387" s="193"/>
      <c r="Y387" s="193"/>
      <c r="Z387" s="193"/>
    </row>
    <row r="388" spans="1:26" x14ac:dyDescent="0.2">
      <c r="A388" s="211">
        <v>5</v>
      </c>
      <c r="B388" s="211" t="s">
        <v>320</v>
      </c>
      <c r="C388" s="211">
        <v>25</v>
      </c>
      <c r="D388" s="212"/>
      <c r="E388" s="212"/>
      <c r="F388" s="212">
        <v>8175</v>
      </c>
      <c r="G388" s="212">
        <v>8175</v>
      </c>
      <c r="H388" s="212"/>
      <c r="I388" s="212"/>
      <c r="J388" s="212">
        <v>540</v>
      </c>
      <c r="K388" s="212">
        <v>540</v>
      </c>
      <c r="L388" s="214"/>
      <c r="M388" s="214"/>
      <c r="N388" s="214">
        <v>84960527.400000006</v>
      </c>
      <c r="O388" s="214">
        <v>84960527.400000006</v>
      </c>
      <c r="P388" s="193"/>
      <c r="Q388" s="193"/>
      <c r="R388" s="193"/>
      <c r="S388" s="193"/>
      <c r="T388" s="193"/>
      <c r="U388" s="193"/>
      <c r="V388" s="193"/>
      <c r="W388" s="193"/>
      <c r="X388" s="193"/>
      <c r="Y388" s="193"/>
      <c r="Z388" s="193"/>
    </row>
    <row r="389" spans="1:26" ht="15" x14ac:dyDescent="0.25">
      <c r="A389" s="216"/>
      <c r="B389" s="216" t="s">
        <v>293</v>
      </c>
      <c r="C389" s="216">
        <v>189</v>
      </c>
      <c r="D389" s="217">
        <v>0</v>
      </c>
      <c r="E389" s="217">
        <v>0</v>
      </c>
      <c r="F389" s="217">
        <v>58049</v>
      </c>
      <c r="G389" s="217">
        <v>58049</v>
      </c>
      <c r="H389" s="217">
        <v>0</v>
      </c>
      <c r="I389" s="217">
        <v>0</v>
      </c>
      <c r="J389" s="217">
        <v>7791</v>
      </c>
      <c r="K389" s="217">
        <v>7791</v>
      </c>
      <c r="L389" s="218">
        <v>0</v>
      </c>
      <c r="M389" s="218">
        <v>0</v>
      </c>
      <c r="N389" s="218">
        <v>319993559.96000004</v>
      </c>
      <c r="O389" s="218">
        <v>319993559.96000004</v>
      </c>
      <c r="P389" s="219"/>
      <c r="Q389" s="219"/>
      <c r="R389" s="219"/>
      <c r="S389" s="219"/>
      <c r="T389" s="219"/>
      <c r="U389" s="219"/>
      <c r="V389" s="219"/>
      <c r="W389" s="219"/>
      <c r="X389" s="219"/>
      <c r="Y389" s="219"/>
      <c r="Z389" s="219"/>
    </row>
    <row r="390" spans="1:26" x14ac:dyDescent="0.2">
      <c r="A390" s="193"/>
      <c r="B390" s="193"/>
      <c r="C390" s="193"/>
      <c r="D390" s="193"/>
      <c r="E390" s="193"/>
      <c r="F390" s="193"/>
      <c r="G390" s="193"/>
      <c r="H390" s="193"/>
      <c r="I390" s="193"/>
      <c r="J390" s="193"/>
      <c r="K390" s="193"/>
      <c r="L390" s="220"/>
      <c r="M390" s="220"/>
      <c r="N390" s="220"/>
      <c r="O390" s="220"/>
      <c r="P390" s="193"/>
      <c r="Q390" s="193"/>
      <c r="R390" s="193"/>
      <c r="S390" s="193"/>
      <c r="T390" s="193"/>
      <c r="U390" s="193"/>
      <c r="V390" s="193"/>
      <c r="W390" s="193"/>
      <c r="X390" s="193"/>
      <c r="Y390" s="193"/>
      <c r="Z390" s="193"/>
    </row>
    <row r="391" spans="1:26" x14ac:dyDescent="0.2">
      <c r="A391" s="193" t="s">
        <v>362</v>
      </c>
      <c r="B391" s="193"/>
      <c r="C391" s="193"/>
      <c r="D391" s="193"/>
      <c r="E391" s="193"/>
      <c r="F391" s="193"/>
      <c r="G391" s="193"/>
      <c r="H391" s="193"/>
      <c r="I391" s="193"/>
      <c r="J391" s="193"/>
      <c r="K391" s="193"/>
      <c r="L391" s="220"/>
      <c r="M391" s="220"/>
      <c r="N391" s="220"/>
      <c r="O391" s="220"/>
      <c r="P391" s="193"/>
      <c r="Q391" s="193"/>
      <c r="R391" s="193"/>
      <c r="S391" s="193"/>
      <c r="T391" s="193"/>
      <c r="U391" s="193"/>
      <c r="V391" s="193"/>
      <c r="W391" s="193"/>
      <c r="X391" s="193"/>
      <c r="Y391" s="193"/>
      <c r="Z391" s="193"/>
    </row>
    <row r="392" spans="1:26" x14ac:dyDescent="0.2">
      <c r="A392" s="211">
        <v>1</v>
      </c>
      <c r="B392" s="211" t="s">
        <v>292</v>
      </c>
      <c r="C392" s="211">
        <v>1</v>
      </c>
      <c r="D392" s="212">
        <v>323</v>
      </c>
      <c r="E392" s="212"/>
      <c r="F392" s="212"/>
      <c r="G392" s="212">
        <v>323</v>
      </c>
      <c r="H392" s="212">
        <v>12</v>
      </c>
      <c r="I392" s="212"/>
      <c r="J392" s="212"/>
      <c r="K392" s="212">
        <v>12</v>
      </c>
      <c r="L392" s="214">
        <v>465698.4</v>
      </c>
      <c r="M392" s="214"/>
      <c r="N392" s="214"/>
      <c r="O392" s="214">
        <v>465698.4</v>
      </c>
      <c r="P392" s="193"/>
      <c r="Q392" s="193"/>
      <c r="R392" s="193"/>
      <c r="S392" s="193"/>
      <c r="T392" s="193"/>
      <c r="U392" s="193"/>
      <c r="V392" s="193"/>
      <c r="W392" s="193"/>
      <c r="X392" s="193"/>
      <c r="Y392" s="193"/>
      <c r="Z392" s="193"/>
    </row>
    <row r="393" spans="1:26" ht="15" x14ac:dyDescent="0.25">
      <c r="A393" s="216"/>
      <c r="B393" s="216" t="s">
        <v>293</v>
      </c>
      <c r="C393" s="216">
        <v>1</v>
      </c>
      <c r="D393" s="217">
        <v>323</v>
      </c>
      <c r="E393" s="217">
        <v>0</v>
      </c>
      <c r="F393" s="217">
        <v>0</v>
      </c>
      <c r="G393" s="217">
        <v>323</v>
      </c>
      <c r="H393" s="217">
        <v>12</v>
      </c>
      <c r="I393" s="217">
        <v>0</v>
      </c>
      <c r="J393" s="217">
        <v>0</v>
      </c>
      <c r="K393" s="217">
        <v>12</v>
      </c>
      <c r="L393" s="218">
        <v>465698.4</v>
      </c>
      <c r="M393" s="218">
        <v>0</v>
      </c>
      <c r="N393" s="218">
        <v>0</v>
      </c>
      <c r="O393" s="218">
        <v>465698.4</v>
      </c>
      <c r="P393" s="219"/>
      <c r="Q393" s="219"/>
      <c r="R393" s="219"/>
      <c r="S393" s="219"/>
      <c r="T393" s="219"/>
      <c r="U393" s="219"/>
      <c r="V393" s="219"/>
      <c r="W393" s="219"/>
      <c r="X393" s="219"/>
      <c r="Y393" s="219"/>
      <c r="Z393" s="219"/>
    </row>
    <row r="394" spans="1:26" x14ac:dyDescent="0.2">
      <c r="A394" s="193"/>
      <c r="B394" s="193"/>
      <c r="C394" s="193"/>
      <c r="D394" s="193"/>
      <c r="E394" s="193"/>
      <c r="F394" s="193"/>
      <c r="G394" s="193"/>
      <c r="H394" s="193"/>
      <c r="I394" s="193"/>
      <c r="J394" s="193"/>
      <c r="K394" s="193"/>
      <c r="L394" s="220"/>
      <c r="M394" s="220"/>
      <c r="N394" s="220"/>
      <c r="O394" s="220"/>
      <c r="P394" s="193"/>
      <c r="Q394" s="193"/>
      <c r="R394" s="193"/>
      <c r="S394" s="193"/>
      <c r="T394" s="193"/>
      <c r="U394" s="193"/>
      <c r="V394" s="193"/>
      <c r="W394" s="193"/>
      <c r="X394" s="193"/>
      <c r="Y394" s="193"/>
      <c r="Z394" s="193"/>
    </row>
    <row r="395" spans="1:26" x14ac:dyDescent="0.2">
      <c r="A395" s="193" t="s">
        <v>285</v>
      </c>
      <c r="B395" s="193"/>
      <c r="C395" s="193"/>
      <c r="D395" s="193"/>
      <c r="E395" s="193"/>
      <c r="F395" s="193"/>
      <c r="G395" s="193"/>
      <c r="H395" s="193"/>
      <c r="I395" s="193"/>
      <c r="J395" s="193"/>
      <c r="K395" s="193"/>
      <c r="L395" s="220"/>
      <c r="M395" s="220"/>
      <c r="N395" s="220"/>
      <c r="O395" s="220"/>
    </row>
    <row r="396" spans="1:26" x14ac:dyDescent="0.2">
      <c r="A396" s="211">
        <v>1</v>
      </c>
      <c r="B396" s="211" t="s">
        <v>286</v>
      </c>
      <c r="C396" s="211">
        <v>155</v>
      </c>
      <c r="D396" s="212">
        <v>15699</v>
      </c>
      <c r="E396" s="212">
        <v>12236</v>
      </c>
      <c r="F396" s="212">
        <v>21896</v>
      </c>
      <c r="G396" s="212">
        <v>49831</v>
      </c>
      <c r="H396" s="212">
        <v>2306</v>
      </c>
      <c r="I396" s="212">
        <v>1700</v>
      </c>
      <c r="J396" s="212">
        <v>2550</v>
      </c>
      <c r="K396" s="212">
        <v>6556</v>
      </c>
      <c r="L396" s="214">
        <v>38102908.149999999</v>
      </c>
      <c r="M396" s="214">
        <v>39151300</v>
      </c>
      <c r="N396" s="214">
        <v>79473715.200000003</v>
      </c>
      <c r="O396" s="214">
        <v>156727923.35000002</v>
      </c>
    </row>
    <row r="397" spans="1:26" x14ac:dyDescent="0.2">
      <c r="A397" s="211">
        <v>2</v>
      </c>
      <c r="B397" s="211" t="s">
        <v>287</v>
      </c>
      <c r="C397" s="211">
        <v>205</v>
      </c>
      <c r="D397" s="212">
        <v>18525</v>
      </c>
      <c r="E397" s="212">
        <v>19314</v>
      </c>
      <c r="F397" s="212">
        <v>29949</v>
      </c>
      <c r="G397" s="212">
        <v>67788</v>
      </c>
      <c r="H397" s="212">
        <v>3181</v>
      </c>
      <c r="I397" s="212">
        <v>3008</v>
      </c>
      <c r="J397" s="212">
        <v>4868</v>
      </c>
      <c r="K397" s="212">
        <v>11057</v>
      </c>
      <c r="L397" s="214">
        <v>45296191.939999998</v>
      </c>
      <c r="M397" s="214">
        <v>37034148.240000002</v>
      </c>
      <c r="N397" s="214">
        <v>109576159.72</v>
      </c>
      <c r="O397" s="214">
        <v>191906499.90000001</v>
      </c>
    </row>
    <row r="398" spans="1:26" x14ac:dyDescent="0.2">
      <c r="A398" s="211">
        <v>3</v>
      </c>
      <c r="B398" s="211" t="s">
        <v>288</v>
      </c>
      <c r="C398" s="211">
        <v>229</v>
      </c>
      <c r="D398" s="212">
        <v>39980</v>
      </c>
      <c r="E398" s="212">
        <v>23268</v>
      </c>
      <c r="F398" s="212">
        <v>277</v>
      </c>
      <c r="G398" s="212">
        <v>63525</v>
      </c>
      <c r="H398" s="212">
        <v>5500</v>
      </c>
      <c r="I398" s="212">
        <v>3200</v>
      </c>
      <c r="J398" s="212">
        <v>38</v>
      </c>
      <c r="K398" s="212">
        <v>8738</v>
      </c>
      <c r="L398" s="214">
        <v>89978883.019999996</v>
      </c>
      <c r="M398" s="214">
        <v>109903638.8</v>
      </c>
      <c r="N398" s="214">
        <v>570687.80000000005</v>
      </c>
      <c r="O398" s="214">
        <v>200453209.62</v>
      </c>
    </row>
    <row r="399" spans="1:26" x14ac:dyDescent="0.2">
      <c r="A399" s="211">
        <v>4</v>
      </c>
      <c r="B399" s="211" t="s">
        <v>289</v>
      </c>
      <c r="C399" s="211">
        <v>309</v>
      </c>
      <c r="D399" s="212">
        <v>25614</v>
      </c>
      <c r="E399" s="212">
        <v>15410</v>
      </c>
      <c r="F399" s="212">
        <v>62645</v>
      </c>
      <c r="G399" s="212">
        <v>103669</v>
      </c>
      <c r="H399" s="212">
        <v>2188</v>
      </c>
      <c r="I399" s="212">
        <v>1325</v>
      </c>
      <c r="J399" s="212">
        <v>5305</v>
      </c>
      <c r="K399" s="212">
        <v>8818</v>
      </c>
      <c r="L399" s="214">
        <v>35372762.549999997</v>
      </c>
      <c r="M399" s="214">
        <v>26267741.600000001</v>
      </c>
      <c r="N399" s="214">
        <v>236787128.15000001</v>
      </c>
      <c r="O399" s="214">
        <v>298427632.30000001</v>
      </c>
    </row>
    <row r="400" spans="1:26" x14ac:dyDescent="0.2">
      <c r="A400" s="211">
        <v>5</v>
      </c>
      <c r="B400" s="211" t="s">
        <v>290</v>
      </c>
      <c r="C400" s="211">
        <v>189</v>
      </c>
      <c r="D400" s="212">
        <v>45741</v>
      </c>
      <c r="E400" s="212">
        <v>6194</v>
      </c>
      <c r="F400" s="212">
        <v>9128</v>
      </c>
      <c r="G400" s="212">
        <v>61063</v>
      </c>
      <c r="H400" s="212">
        <v>5296</v>
      </c>
      <c r="I400" s="212">
        <v>735</v>
      </c>
      <c r="J400" s="212">
        <v>1042</v>
      </c>
      <c r="K400" s="212">
        <v>7073</v>
      </c>
      <c r="L400" s="214">
        <v>76522801.950000003</v>
      </c>
      <c r="M400" s="214">
        <v>16792388.359999999</v>
      </c>
      <c r="N400" s="214">
        <v>18678047.98</v>
      </c>
      <c r="O400" s="214">
        <v>111993238.29000001</v>
      </c>
    </row>
    <row r="401" spans="1:15" x14ac:dyDescent="0.2">
      <c r="A401" s="211">
        <v>6</v>
      </c>
      <c r="B401" s="211" t="s">
        <v>291</v>
      </c>
      <c r="C401" s="211">
        <v>591</v>
      </c>
      <c r="D401" s="212">
        <v>146839</v>
      </c>
      <c r="E401" s="212">
        <v>31434</v>
      </c>
      <c r="F401" s="212">
        <v>20618</v>
      </c>
      <c r="G401" s="212">
        <v>198891</v>
      </c>
      <c r="H401" s="212">
        <v>14174</v>
      </c>
      <c r="I401" s="212">
        <v>2952</v>
      </c>
      <c r="J401" s="212">
        <v>1967</v>
      </c>
      <c r="K401" s="212">
        <v>19093</v>
      </c>
      <c r="L401" s="214">
        <v>298625216.32999998</v>
      </c>
      <c r="M401" s="214">
        <v>273493732.56</v>
      </c>
      <c r="N401" s="214">
        <v>61678333.289999999</v>
      </c>
      <c r="O401" s="214">
        <v>633797282.17999995</v>
      </c>
    </row>
    <row r="402" spans="1:15" x14ac:dyDescent="0.2">
      <c r="A402" s="211">
        <v>7</v>
      </c>
      <c r="B402" s="211" t="s">
        <v>292</v>
      </c>
      <c r="C402" s="211">
        <v>486</v>
      </c>
      <c r="D402" s="212">
        <v>86495</v>
      </c>
      <c r="E402" s="212">
        <v>7429</v>
      </c>
      <c r="F402" s="212">
        <v>61918</v>
      </c>
      <c r="G402" s="212">
        <v>155842</v>
      </c>
      <c r="H402" s="212">
        <v>9769</v>
      </c>
      <c r="I402" s="212">
        <v>868</v>
      </c>
      <c r="J402" s="212">
        <v>6987</v>
      </c>
      <c r="K402" s="212">
        <v>17624</v>
      </c>
      <c r="L402" s="214">
        <v>183449738.91</v>
      </c>
      <c r="M402" s="214">
        <v>29679897.280000001</v>
      </c>
      <c r="N402" s="214">
        <v>210597354.13999999</v>
      </c>
      <c r="O402" s="214">
        <v>423726990.32999998</v>
      </c>
    </row>
    <row r="403" spans="1:15" x14ac:dyDescent="0.2">
      <c r="A403" s="211">
        <v>8</v>
      </c>
      <c r="B403" s="211" t="s">
        <v>294</v>
      </c>
      <c r="C403" s="211">
        <v>141</v>
      </c>
      <c r="D403" s="212">
        <v>4709</v>
      </c>
      <c r="E403" s="212">
        <v>11080</v>
      </c>
      <c r="F403" s="212">
        <v>22991</v>
      </c>
      <c r="G403" s="212">
        <v>38780</v>
      </c>
      <c r="H403" s="212">
        <v>752</v>
      </c>
      <c r="I403" s="212">
        <v>2100</v>
      </c>
      <c r="J403" s="212">
        <v>3770</v>
      </c>
      <c r="K403" s="212">
        <v>6622</v>
      </c>
      <c r="L403" s="214">
        <v>13523107.6</v>
      </c>
      <c r="M403" s="214">
        <v>74725300</v>
      </c>
      <c r="N403" s="214">
        <v>122066655.2</v>
      </c>
      <c r="O403" s="214">
        <v>210315062.80000001</v>
      </c>
    </row>
    <row r="404" spans="1:15" x14ac:dyDescent="0.2">
      <c r="A404" s="211">
        <v>9</v>
      </c>
      <c r="B404" s="211" t="s">
        <v>366</v>
      </c>
      <c r="C404" s="211">
        <v>45</v>
      </c>
      <c r="D404" s="212">
        <v>6930</v>
      </c>
      <c r="E404" s="212"/>
      <c r="F404" s="212">
        <v>7920</v>
      </c>
      <c r="G404" s="212">
        <v>14850</v>
      </c>
      <c r="H404" s="212">
        <v>374</v>
      </c>
      <c r="I404" s="212"/>
      <c r="J404" s="212">
        <v>433</v>
      </c>
      <c r="K404" s="212">
        <v>807</v>
      </c>
      <c r="L404" s="214">
        <v>9447033.5800000001</v>
      </c>
      <c r="M404" s="214"/>
      <c r="N404" s="214">
        <v>17572464.98</v>
      </c>
      <c r="O404" s="214">
        <v>27019498.560000002</v>
      </c>
    </row>
    <row r="405" spans="1:15" x14ac:dyDescent="0.2">
      <c r="A405" s="211">
        <v>10</v>
      </c>
      <c r="B405" s="211" t="s">
        <v>295</v>
      </c>
      <c r="C405" s="211">
        <v>38</v>
      </c>
      <c r="D405" s="212">
        <v>969</v>
      </c>
      <c r="E405" s="212"/>
      <c r="F405" s="212">
        <v>11305</v>
      </c>
      <c r="G405" s="212">
        <v>12274</v>
      </c>
      <c r="H405" s="212">
        <v>108</v>
      </c>
      <c r="I405" s="212"/>
      <c r="J405" s="212">
        <v>1296</v>
      </c>
      <c r="K405" s="212">
        <v>1404</v>
      </c>
      <c r="L405" s="214">
        <v>1780752.96</v>
      </c>
      <c r="M405" s="214"/>
      <c r="N405" s="214">
        <v>21005956.800000001</v>
      </c>
      <c r="O405" s="214">
        <v>22786709.760000002</v>
      </c>
    </row>
    <row r="406" spans="1:15" x14ac:dyDescent="0.2">
      <c r="A406" s="211">
        <v>11</v>
      </c>
      <c r="B406" s="211" t="s">
        <v>296</v>
      </c>
      <c r="C406" s="211">
        <v>235</v>
      </c>
      <c r="D406" s="212">
        <v>1700</v>
      </c>
      <c r="E406" s="212"/>
      <c r="F406" s="212">
        <v>78200</v>
      </c>
      <c r="G406" s="212">
        <v>79900</v>
      </c>
      <c r="H406" s="212">
        <v>145</v>
      </c>
      <c r="I406" s="212"/>
      <c r="J406" s="212">
        <v>6610</v>
      </c>
      <c r="K406" s="212">
        <v>6755</v>
      </c>
      <c r="L406" s="214">
        <v>3309287.94</v>
      </c>
      <c r="M406" s="214"/>
      <c r="N406" s="214">
        <v>335464915.97000003</v>
      </c>
      <c r="O406" s="214">
        <v>338774203.91000003</v>
      </c>
    </row>
    <row r="407" spans="1:15" x14ac:dyDescent="0.2">
      <c r="A407" s="211">
        <v>12</v>
      </c>
      <c r="B407" s="211" t="s">
        <v>297</v>
      </c>
      <c r="C407" s="211">
        <v>122</v>
      </c>
      <c r="D407" s="212">
        <v>1142</v>
      </c>
      <c r="E407" s="212">
        <v>3996</v>
      </c>
      <c r="F407" s="212">
        <v>35235</v>
      </c>
      <c r="G407" s="212">
        <v>40373</v>
      </c>
      <c r="H407" s="212">
        <v>84</v>
      </c>
      <c r="I407" s="212">
        <v>342</v>
      </c>
      <c r="J407" s="212">
        <v>3001</v>
      </c>
      <c r="K407" s="212">
        <v>3427</v>
      </c>
      <c r="L407" s="214">
        <v>1796435.3</v>
      </c>
      <c r="M407" s="214">
        <v>35063037</v>
      </c>
      <c r="N407" s="214">
        <v>106100981.87</v>
      </c>
      <c r="O407" s="214">
        <v>142960454.17000002</v>
      </c>
    </row>
    <row r="408" spans="1:15" x14ac:dyDescent="0.2">
      <c r="A408" s="211">
        <v>13</v>
      </c>
      <c r="B408" s="211" t="s">
        <v>298</v>
      </c>
      <c r="C408" s="211">
        <v>61</v>
      </c>
      <c r="D408" s="212">
        <v>2488</v>
      </c>
      <c r="E408" s="212"/>
      <c r="F408" s="212">
        <v>16329</v>
      </c>
      <c r="G408" s="212">
        <v>18817</v>
      </c>
      <c r="H408" s="212">
        <v>353</v>
      </c>
      <c r="I408" s="212"/>
      <c r="J408" s="212">
        <v>2281</v>
      </c>
      <c r="K408" s="212">
        <v>2634</v>
      </c>
      <c r="L408" s="214">
        <v>5730303.6100000003</v>
      </c>
      <c r="M408" s="214"/>
      <c r="N408" s="214">
        <v>55273119.25</v>
      </c>
      <c r="O408" s="214">
        <v>61003422.859999999</v>
      </c>
    </row>
    <row r="409" spans="1:15" x14ac:dyDescent="0.2">
      <c r="A409" s="211">
        <v>14</v>
      </c>
      <c r="B409" s="211" t="s">
        <v>299</v>
      </c>
      <c r="C409" s="211">
        <v>80</v>
      </c>
      <c r="D409" s="212">
        <v>9156</v>
      </c>
      <c r="E409" s="212">
        <v>7521</v>
      </c>
      <c r="F409" s="212">
        <v>9383</v>
      </c>
      <c r="G409" s="212">
        <v>26060</v>
      </c>
      <c r="H409" s="212">
        <v>1020</v>
      </c>
      <c r="I409" s="212">
        <v>826</v>
      </c>
      <c r="J409" s="212">
        <v>926</v>
      </c>
      <c r="K409" s="212">
        <v>2772</v>
      </c>
      <c r="L409" s="214">
        <v>25082641.030000001</v>
      </c>
      <c r="M409" s="214">
        <v>26109645.199999999</v>
      </c>
      <c r="N409" s="214">
        <v>36834937.299999997</v>
      </c>
      <c r="O409" s="214">
        <v>88027223.530000001</v>
      </c>
    </row>
    <row r="410" spans="1:15" x14ac:dyDescent="0.2">
      <c r="A410" s="211">
        <v>15</v>
      </c>
      <c r="B410" s="211" t="s">
        <v>300</v>
      </c>
      <c r="C410" s="211">
        <v>33</v>
      </c>
      <c r="D410" s="212">
        <v>1014</v>
      </c>
      <c r="E410" s="212">
        <v>6760</v>
      </c>
      <c r="F410" s="212">
        <v>3357</v>
      </c>
      <c r="G410" s="212">
        <v>11131</v>
      </c>
      <c r="H410" s="212">
        <v>188</v>
      </c>
      <c r="I410" s="212">
        <v>615</v>
      </c>
      <c r="J410" s="212">
        <v>298</v>
      </c>
      <c r="K410" s="212">
        <v>1101</v>
      </c>
      <c r="L410" s="214">
        <v>5999028.5999999996</v>
      </c>
      <c r="M410" s="214">
        <v>24225704.850000001</v>
      </c>
      <c r="N410" s="214">
        <v>10507357.82</v>
      </c>
      <c r="O410" s="214">
        <v>40732091.270000003</v>
      </c>
    </row>
    <row r="411" spans="1:15" x14ac:dyDescent="0.2">
      <c r="A411" s="211">
        <v>16</v>
      </c>
      <c r="B411" s="211" t="s">
        <v>301</v>
      </c>
      <c r="C411" s="211">
        <v>6</v>
      </c>
      <c r="D411" s="212"/>
      <c r="E411" s="212"/>
      <c r="F411" s="212">
        <v>2010</v>
      </c>
      <c r="G411" s="212">
        <v>2010</v>
      </c>
      <c r="H411" s="212"/>
      <c r="I411" s="212"/>
      <c r="J411" s="212">
        <v>224</v>
      </c>
      <c r="K411" s="212">
        <v>224</v>
      </c>
      <c r="L411" s="214"/>
      <c r="M411" s="214"/>
      <c r="N411" s="214">
        <v>11537409.93</v>
      </c>
      <c r="O411" s="214">
        <v>11537409.93</v>
      </c>
    </row>
    <row r="412" spans="1:15" x14ac:dyDescent="0.2">
      <c r="A412" s="211">
        <v>17</v>
      </c>
      <c r="B412" s="211" t="s">
        <v>302</v>
      </c>
      <c r="C412" s="211">
        <v>43</v>
      </c>
      <c r="D412" s="212"/>
      <c r="E412" s="212">
        <v>2696</v>
      </c>
      <c r="F412" s="212">
        <v>11794</v>
      </c>
      <c r="G412" s="212">
        <v>14490</v>
      </c>
      <c r="H412" s="212"/>
      <c r="I412" s="212">
        <v>239</v>
      </c>
      <c r="J412" s="212">
        <v>1074</v>
      </c>
      <c r="K412" s="212">
        <v>1313</v>
      </c>
      <c r="L412" s="214"/>
      <c r="M412" s="214">
        <v>5963654.6699999999</v>
      </c>
      <c r="N412" s="214">
        <v>31111190.879999999</v>
      </c>
      <c r="O412" s="214">
        <v>37074845.549999997</v>
      </c>
    </row>
    <row r="413" spans="1:15" x14ac:dyDescent="0.2">
      <c r="A413" s="211">
        <v>18</v>
      </c>
      <c r="B413" s="211" t="s">
        <v>303</v>
      </c>
      <c r="C413" s="211">
        <v>32</v>
      </c>
      <c r="D413" s="212"/>
      <c r="E413" s="212"/>
      <c r="F413" s="212">
        <v>10752</v>
      </c>
      <c r="G413" s="212">
        <v>10752</v>
      </c>
      <c r="H413" s="212"/>
      <c r="I413" s="212"/>
      <c r="J413" s="212">
        <v>787</v>
      </c>
      <c r="K413" s="212">
        <v>787</v>
      </c>
      <c r="L413" s="214"/>
      <c r="M413" s="214"/>
      <c r="N413" s="214">
        <v>68592906.579999998</v>
      </c>
      <c r="O413" s="214">
        <v>68592906.579999998</v>
      </c>
    </row>
    <row r="414" spans="1:15" x14ac:dyDescent="0.2">
      <c r="A414" s="211">
        <v>19</v>
      </c>
      <c r="B414" s="211" t="s">
        <v>304</v>
      </c>
      <c r="C414" s="211">
        <v>19</v>
      </c>
      <c r="D414" s="212"/>
      <c r="E414" s="212"/>
      <c r="F414" s="212">
        <v>6194</v>
      </c>
      <c r="G414" s="212">
        <v>6194</v>
      </c>
      <c r="H414" s="212"/>
      <c r="I414" s="212"/>
      <c r="J414" s="212">
        <v>604</v>
      </c>
      <c r="K414" s="212">
        <v>604</v>
      </c>
      <c r="L414" s="214"/>
      <c r="M414" s="214"/>
      <c r="N414" s="214">
        <v>17692458.600000001</v>
      </c>
      <c r="O414" s="214">
        <v>17692458.600000001</v>
      </c>
    </row>
    <row r="415" spans="1:15" x14ac:dyDescent="0.2">
      <c r="A415" s="211">
        <v>20</v>
      </c>
      <c r="B415" s="211" t="s">
        <v>305</v>
      </c>
      <c r="C415" s="211">
        <v>48</v>
      </c>
      <c r="D415" s="212"/>
      <c r="E415" s="212">
        <v>999</v>
      </c>
      <c r="F415" s="212">
        <v>15206</v>
      </c>
      <c r="G415" s="212">
        <v>16205</v>
      </c>
      <c r="H415" s="212"/>
      <c r="I415" s="212">
        <v>100</v>
      </c>
      <c r="J415" s="212">
        <v>1467</v>
      </c>
      <c r="K415" s="212">
        <v>1567</v>
      </c>
      <c r="L415" s="214"/>
      <c r="M415" s="214">
        <v>4353901</v>
      </c>
      <c r="N415" s="214">
        <v>82566070.890000001</v>
      </c>
      <c r="O415" s="214">
        <v>86919971.890000001</v>
      </c>
    </row>
    <row r="416" spans="1:15" x14ac:dyDescent="0.2">
      <c r="A416" s="211">
        <v>21</v>
      </c>
      <c r="B416" s="211" t="s">
        <v>306</v>
      </c>
      <c r="C416" s="211">
        <v>22</v>
      </c>
      <c r="D416" s="212"/>
      <c r="E416" s="212"/>
      <c r="F416" s="212">
        <v>7260</v>
      </c>
      <c r="G416" s="212">
        <v>7260</v>
      </c>
      <c r="H416" s="212"/>
      <c r="I416" s="212"/>
      <c r="J416" s="212">
        <v>617</v>
      </c>
      <c r="K416" s="212">
        <v>617</v>
      </c>
      <c r="L416" s="214"/>
      <c r="M416" s="214"/>
      <c r="N416" s="214">
        <v>21483604.899999999</v>
      </c>
      <c r="O416" s="214">
        <v>21483604.899999999</v>
      </c>
    </row>
    <row r="417" spans="1:26" x14ac:dyDescent="0.2">
      <c r="A417" s="211">
        <v>22</v>
      </c>
      <c r="B417" s="211" t="s">
        <v>307</v>
      </c>
      <c r="C417" s="211">
        <v>218</v>
      </c>
      <c r="D417" s="212"/>
      <c r="E417" s="212"/>
      <c r="F417" s="212">
        <v>73902</v>
      </c>
      <c r="G417" s="212">
        <v>73902</v>
      </c>
      <c r="H417" s="212"/>
      <c r="I417" s="212"/>
      <c r="J417" s="212">
        <v>6865</v>
      </c>
      <c r="K417" s="212">
        <v>6865</v>
      </c>
      <c r="L417" s="214"/>
      <c r="M417" s="214"/>
      <c r="N417" s="214">
        <v>733440835.12</v>
      </c>
      <c r="O417" s="214">
        <v>733440835.12</v>
      </c>
    </row>
    <row r="418" spans="1:26" x14ac:dyDescent="0.2">
      <c r="A418" s="211">
        <v>23</v>
      </c>
      <c r="B418" s="211" t="s">
        <v>308</v>
      </c>
      <c r="C418" s="211">
        <v>70</v>
      </c>
      <c r="D418" s="212"/>
      <c r="E418" s="212">
        <v>3370</v>
      </c>
      <c r="F418" s="212">
        <v>20220</v>
      </c>
      <c r="G418" s="212">
        <v>23590</v>
      </c>
      <c r="H418" s="212"/>
      <c r="I418" s="212">
        <v>285</v>
      </c>
      <c r="J418" s="212">
        <v>1758</v>
      </c>
      <c r="K418" s="212">
        <v>2043</v>
      </c>
      <c r="L418" s="214"/>
      <c r="M418" s="214">
        <v>18548826</v>
      </c>
      <c r="N418" s="214">
        <v>100518796.88</v>
      </c>
      <c r="O418" s="214">
        <v>119067622.88</v>
      </c>
    </row>
    <row r="419" spans="1:26" x14ac:dyDescent="0.2">
      <c r="A419" s="211">
        <v>24</v>
      </c>
      <c r="B419" s="211" t="s">
        <v>309</v>
      </c>
      <c r="C419" s="211">
        <v>70</v>
      </c>
      <c r="D419" s="212"/>
      <c r="E419" s="212">
        <v>4092</v>
      </c>
      <c r="F419" s="212">
        <v>19650</v>
      </c>
      <c r="G419" s="212">
        <v>23742</v>
      </c>
      <c r="H419" s="212"/>
      <c r="I419" s="212">
        <v>304</v>
      </c>
      <c r="J419" s="212">
        <v>1440</v>
      </c>
      <c r="K419" s="212">
        <v>1744</v>
      </c>
      <c r="L419" s="214"/>
      <c r="M419" s="214">
        <v>26502524.859999999</v>
      </c>
      <c r="N419" s="214">
        <v>144057883.05000001</v>
      </c>
      <c r="O419" s="214">
        <v>170560407.91000003</v>
      </c>
    </row>
    <row r="420" spans="1:26" x14ac:dyDescent="0.2">
      <c r="A420" s="211">
        <v>25</v>
      </c>
      <c r="B420" s="211" t="s">
        <v>310</v>
      </c>
      <c r="C420" s="211">
        <v>11</v>
      </c>
      <c r="D420" s="212"/>
      <c r="E420" s="212"/>
      <c r="F420" s="212">
        <v>3696</v>
      </c>
      <c r="G420" s="212">
        <v>3696</v>
      </c>
      <c r="H420" s="212"/>
      <c r="I420" s="212"/>
      <c r="J420" s="212">
        <v>679</v>
      </c>
      <c r="K420" s="212">
        <v>679</v>
      </c>
      <c r="L420" s="214"/>
      <c r="M420" s="214"/>
      <c r="N420" s="214">
        <v>33203058.07</v>
      </c>
      <c r="O420" s="214">
        <v>33203058.07</v>
      </c>
    </row>
    <row r="421" spans="1:26" x14ac:dyDescent="0.2">
      <c r="A421" s="211">
        <v>26</v>
      </c>
      <c r="B421" s="211" t="s">
        <v>311</v>
      </c>
      <c r="C421" s="211">
        <v>26</v>
      </c>
      <c r="D421" s="212"/>
      <c r="E421" s="212"/>
      <c r="F421" s="212">
        <v>7180</v>
      </c>
      <c r="G421" s="212">
        <v>7180</v>
      </c>
      <c r="H421" s="212"/>
      <c r="I421" s="212"/>
      <c r="J421" s="212">
        <v>832</v>
      </c>
      <c r="K421" s="212">
        <v>832</v>
      </c>
      <c r="L421" s="214"/>
      <c r="M421" s="214"/>
      <c r="N421" s="214">
        <v>41493945.600000001</v>
      </c>
      <c r="O421" s="214">
        <v>41493945.600000001</v>
      </c>
    </row>
    <row r="422" spans="1:26" x14ac:dyDescent="0.2">
      <c r="A422" s="211">
        <v>27</v>
      </c>
      <c r="B422" s="211" t="s">
        <v>312</v>
      </c>
      <c r="C422" s="211">
        <v>11</v>
      </c>
      <c r="D422" s="212"/>
      <c r="E422" s="212"/>
      <c r="F422" s="212">
        <v>3537</v>
      </c>
      <c r="G422" s="212">
        <v>3537</v>
      </c>
      <c r="H422" s="212"/>
      <c r="I422" s="212"/>
      <c r="J422" s="212">
        <v>269</v>
      </c>
      <c r="K422" s="212">
        <v>269</v>
      </c>
      <c r="L422" s="214"/>
      <c r="M422" s="214"/>
      <c r="N422" s="214">
        <v>15681363.07</v>
      </c>
      <c r="O422" s="214">
        <v>15681363.07</v>
      </c>
    </row>
    <row r="423" spans="1:26" x14ac:dyDescent="0.2">
      <c r="A423" s="211">
        <v>28</v>
      </c>
      <c r="B423" s="211" t="s">
        <v>313</v>
      </c>
      <c r="C423" s="211">
        <v>18</v>
      </c>
      <c r="D423" s="212"/>
      <c r="E423" s="212"/>
      <c r="F423" s="212">
        <v>6002</v>
      </c>
      <c r="G423" s="212">
        <v>6002</v>
      </c>
      <c r="H423" s="212"/>
      <c r="I423" s="212"/>
      <c r="J423" s="212">
        <v>436</v>
      </c>
      <c r="K423" s="212">
        <v>436</v>
      </c>
      <c r="L423" s="214"/>
      <c r="M423" s="214"/>
      <c r="N423" s="214">
        <v>30430127.32</v>
      </c>
      <c r="O423" s="214">
        <v>30430127.32</v>
      </c>
    </row>
    <row r="424" spans="1:26" x14ac:dyDescent="0.2">
      <c r="A424" s="211">
        <v>29</v>
      </c>
      <c r="B424" s="211" t="s">
        <v>314</v>
      </c>
      <c r="C424" s="211">
        <v>23</v>
      </c>
      <c r="D424" s="212"/>
      <c r="E424" s="212"/>
      <c r="F424" s="212">
        <v>7797</v>
      </c>
      <c r="G424" s="212">
        <v>7797</v>
      </c>
      <c r="H424" s="212"/>
      <c r="I424" s="212"/>
      <c r="J424" s="212">
        <v>708</v>
      </c>
      <c r="K424" s="212">
        <v>708</v>
      </c>
      <c r="L424" s="214"/>
      <c r="M424" s="214"/>
      <c r="N424" s="214">
        <v>109797754.83</v>
      </c>
      <c r="O424" s="214">
        <v>109797754.83</v>
      </c>
      <c r="P424" s="193"/>
      <c r="Q424" s="193"/>
      <c r="R424" s="193"/>
      <c r="S424" s="193"/>
      <c r="T424" s="193"/>
      <c r="U424" s="193"/>
      <c r="V424" s="193"/>
      <c r="W424" s="193"/>
      <c r="X424" s="193"/>
      <c r="Y424" s="193"/>
      <c r="Z424" s="193"/>
    </row>
    <row r="425" spans="1:26" x14ac:dyDescent="0.2">
      <c r="A425" s="211">
        <v>30</v>
      </c>
      <c r="B425" s="211" t="s">
        <v>315</v>
      </c>
      <c r="C425" s="211">
        <v>63</v>
      </c>
      <c r="D425" s="212"/>
      <c r="E425" s="212"/>
      <c r="F425" s="212">
        <v>20254</v>
      </c>
      <c r="G425" s="212">
        <v>20254</v>
      </c>
      <c r="H425" s="212"/>
      <c r="I425" s="212"/>
      <c r="J425" s="212">
        <v>2978</v>
      </c>
      <c r="K425" s="212">
        <v>2978</v>
      </c>
      <c r="L425" s="214"/>
      <c r="M425" s="214"/>
      <c r="N425" s="214">
        <v>117978570.61</v>
      </c>
      <c r="O425" s="214">
        <v>117978570.61</v>
      </c>
      <c r="P425" s="193"/>
      <c r="Q425" s="193"/>
      <c r="R425" s="193"/>
      <c r="S425" s="193"/>
      <c r="T425" s="193"/>
      <c r="U425" s="193"/>
      <c r="V425" s="193"/>
      <c r="W425" s="193"/>
      <c r="X425" s="193"/>
      <c r="Y425" s="193"/>
      <c r="Z425" s="193"/>
    </row>
    <row r="426" spans="1:26" x14ac:dyDescent="0.2">
      <c r="A426" s="211">
        <v>31</v>
      </c>
      <c r="B426" s="211" t="s">
        <v>316</v>
      </c>
      <c r="C426" s="211">
        <v>5</v>
      </c>
      <c r="D426" s="212"/>
      <c r="E426" s="212"/>
      <c r="F426" s="212">
        <v>1700</v>
      </c>
      <c r="G426" s="212">
        <v>1700</v>
      </c>
      <c r="H426" s="212"/>
      <c r="I426" s="212"/>
      <c r="J426" s="212">
        <v>150</v>
      </c>
      <c r="K426" s="212">
        <v>150</v>
      </c>
      <c r="L426" s="214"/>
      <c r="M426" s="214"/>
      <c r="N426" s="214">
        <v>4536675</v>
      </c>
      <c r="O426" s="214">
        <v>4536675</v>
      </c>
      <c r="P426" s="193"/>
      <c r="Q426" s="193"/>
      <c r="R426" s="193"/>
      <c r="S426" s="193"/>
      <c r="T426" s="193"/>
      <c r="U426" s="193"/>
      <c r="V426" s="193"/>
      <c r="W426" s="193"/>
      <c r="X426" s="193"/>
      <c r="Y426" s="193"/>
      <c r="Z426" s="193"/>
    </row>
    <row r="427" spans="1:26" x14ac:dyDescent="0.2">
      <c r="A427" s="211">
        <v>32</v>
      </c>
      <c r="B427" s="211" t="s">
        <v>317</v>
      </c>
      <c r="C427" s="211">
        <v>3</v>
      </c>
      <c r="D427" s="212"/>
      <c r="E427" s="212"/>
      <c r="F427" s="212">
        <v>1017</v>
      </c>
      <c r="G427" s="212">
        <v>1017</v>
      </c>
      <c r="H427" s="212"/>
      <c r="I427" s="212"/>
      <c r="J427" s="212">
        <v>92</v>
      </c>
      <c r="K427" s="212">
        <v>92</v>
      </c>
      <c r="L427" s="214"/>
      <c r="M427" s="214"/>
      <c r="N427" s="214">
        <v>11039007.560000001</v>
      </c>
      <c r="O427" s="214">
        <v>11039007.560000001</v>
      </c>
      <c r="P427" s="193"/>
      <c r="Q427" s="193"/>
      <c r="R427" s="193"/>
      <c r="S427" s="193"/>
      <c r="T427" s="193"/>
      <c r="U427" s="193"/>
      <c r="V427" s="193"/>
      <c r="W427" s="193"/>
      <c r="X427" s="193"/>
      <c r="Y427" s="193"/>
      <c r="Z427" s="193"/>
    </row>
    <row r="428" spans="1:26" x14ac:dyDescent="0.2">
      <c r="A428" s="211">
        <v>33</v>
      </c>
      <c r="B428" s="211" t="s">
        <v>318</v>
      </c>
      <c r="C428" s="211">
        <v>7</v>
      </c>
      <c r="D428" s="212"/>
      <c r="E428" s="212"/>
      <c r="F428" s="212">
        <v>2289</v>
      </c>
      <c r="G428" s="212">
        <v>2289</v>
      </c>
      <c r="H428" s="212"/>
      <c r="I428" s="212"/>
      <c r="J428" s="212">
        <v>272</v>
      </c>
      <c r="K428" s="212">
        <v>272</v>
      </c>
      <c r="L428" s="214"/>
      <c r="M428" s="214"/>
      <c r="N428" s="214">
        <v>5041955.2</v>
      </c>
      <c r="O428" s="214">
        <v>5041955.2</v>
      </c>
      <c r="P428" s="193"/>
      <c r="Q428" s="193"/>
      <c r="R428" s="193"/>
      <c r="S428" s="193"/>
      <c r="T428" s="193"/>
      <c r="U428" s="193"/>
      <c r="V428" s="193"/>
      <c r="W428" s="193"/>
      <c r="X428" s="193"/>
      <c r="Y428" s="193"/>
      <c r="Z428" s="193"/>
    </row>
    <row r="429" spans="1:26" x14ac:dyDescent="0.2">
      <c r="A429" s="211">
        <v>34</v>
      </c>
      <c r="B429" s="211" t="s">
        <v>319</v>
      </c>
      <c r="C429" s="211">
        <v>4</v>
      </c>
      <c r="D429" s="212"/>
      <c r="E429" s="212"/>
      <c r="F429" s="212">
        <v>1352</v>
      </c>
      <c r="G429" s="212">
        <v>1352</v>
      </c>
      <c r="H429" s="212"/>
      <c r="I429" s="212"/>
      <c r="J429" s="212">
        <v>124</v>
      </c>
      <c r="K429" s="212">
        <v>124</v>
      </c>
      <c r="L429" s="214"/>
      <c r="M429" s="214"/>
      <c r="N429" s="214">
        <v>4903968.12</v>
      </c>
      <c r="O429" s="214">
        <v>4903968.12</v>
      </c>
      <c r="P429" s="193"/>
      <c r="Q429" s="193"/>
      <c r="R429" s="193"/>
      <c r="S429" s="193"/>
      <c r="T429" s="193"/>
      <c r="U429" s="193"/>
      <c r="V429" s="193"/>
      <c r="W429" s="193"/>
      <c r="X429" s="193"/>
      <c r="Y429" s="193"/>
      <c r="Z429" s="193"/>
    </row>
    <row r="430" spans="1:26" x14ac:dyDescent="0.2">
      <c r="A430" s="211">
        <v>35</v>
      </c>
      <c r="B430" s="211" t="s">
        <v>320</v>
      </c>
      <c r="C430" s="211">
        <v>56</v>
      </c>
      <c r="D430" s="212"/>
      <c r="E430" s="212">
        <v>981</v>
      </c>
      <c r="F430" s="212">
        <v>17208</v>
      </c>
      <c r="G430" s="212">
        <v>18189</v>
      </c>
      <c r="H430" s="212"/>
      <c r="I430" s="212">
        <v>68</v>
      </c>
      <c r="J430" s="212">
        <v>1119</v>
      </c>
      <c r="K430" s="212">
        <v>1187</v>
      </c>
      <c r="L430" s="214"/>
      <c r="M430" s="214">
        <v>3786249.78</v>
      </c>
      <c r="N430" s="214">
        <v>122069273.31</v>
      </c>
      <c r="O430" s="214">
        <v>125855523.09</v>
      </c>
      <c r="P430" s="193"/>
      <c r="Q430" s="193"/>
      <c r="R430" s="193"/>
      <c r="S430" s="193"/>
      <c r="T430" s="193"/>
      <c r="U430" s="193"/>
      <c r="V430" s="193"/>
      <c r="W430" s="193"/>
      <c r="X430" s="193"/>
      <c r="Y430" s="193"/>
      <c r="Z430" s="193"/>
    </row>
    <row r="431" spans="1:26" x14ac:dyDescent="0.2">
      <c r="A431" s="211">
        <v>36</v>
      </c>
      <c r="B431" s="211" t="s">
        <v>321</v>
      </c>
      <c r="C431" s="211">
        <v>24</v>
      </c>
      <c r="D431" s="212"/>
      <c r="E431" s="212">
        <v>8280</v>
      </c>
      <c r="F431" s="212"/>
      <c r="G431" s="212">
        <v>8280</v>
      </c>
      <c r="H431" s="212"/>
      <c r="I431" s="212">
        <v>716</v>
      </c>
      <c r="J431" s="212"/>
      <c r="K431" s="212">
        <v>716</v>
      </c>
      <c r="L431" s="214"/>
      <c r="M431" s="214">
        <v>26480085.739999998</v>
      </c>
      <c r="N431" s="214"/>
      <c r="O431" s="214">
        <v>26480085.739999998</v>
      </c>
      <c r="P431" s="193"/>
      <c r="Q431" s="193"/>
      <c r="R431" s="193"/>
      <c r="S431" s="193"/>
      <c r="T431" s="193"/>
      <c r="U431" s="193"/>
      <c r="V431" s="193"/>
      <c r="W431" s="193"/>
      <c r="X431" s="193"/>
      <c r="Y431" s="193"/>
      <c r="Z431" s="193"/>
    </row>
    <row r="432" spans="1:26" x14ac:dyDescent="0.2">
      <c r="A432" s="211">
        <v>37</v>
      </c>
      <c r="B432" s="211" t="s">
        <v>322</v>
      </c>
      <c r="C432" s="211">
        <v>7</v>
      </c>
      <c r="D432" s="212"/>
      <c r="E432" s="212">
        <v>644</v>
      </c>
      <c r="F432" s="212">
        <v>1610</v>
      </c>
      <c r="G432" s="212">
        <v>2254</v>
      </c>
      <c r="H432" s="212"/>
      <c r="I432" s="212">
        <v>80</v>
      </c>
      <c r="J432" s="212">
        <v>201</v>
      </c>
      <c r="K432" s="212">
        <v>281</v>
      </c>
      <c r="L432" s="214"/>
      <c r="M432" s="214">
        <v>857640</v>
      </c>
      <c r="N432" s="214">
        <v>6426484.5599999996</v>
      </c>
      <c r="O432" s="214">
        <v>7284124.5599999996</v>
      </c>
      <c r="P432" s="193"/>
      <c r="Q432" s="193"/>
      <c r="R432" s="193"/>
      <c r="S432" s="193"/>
      <c r="T432" s="193"/>
      <c r="U432" s="193"/>
      <c r="V432" s="193"/>
      <c r="W432" s="193"/>
      <c r="X432" s="193"/>
      <c r="Y432" s="193"/>
      <c r="Z432" s="193"/>
    </row>
    <row r="433" spans="1:26" ht="15" x14ac:dyDescent="0.25">
      <c r="A433" s="216"/>
      <c r="B433" s="216" t="s">
        <v>293</v>
      </c>
      <c r="C433" s="216">
        <v>3705</v>
      </c>
      <c r="D433" s="217">
        <v>407001</v>
      </c>
      <c r="E433" s="217">
        <v>165704</v>
      </c>
      <c r="F433" s="217">
        <v>631781</v>
      </c>
      <c r="G433" s="217">
        <v>1204486</v>
      </c>
      <c r="H433" s="217">
        <v>45438</v>
      </c>
      <c r="I433" s="217">
        <v>19463</v>
      </c>
      <c r="J433" s="217">
        <v>64068</v>
      </c>
      <c r="K433" s="217">
        <v>128969</v>
      </c>
      <c r="L433" s="218">
        <v>834017093.47000015</v>
      </c>
      <c r="M433" s="218">
        <v>778939415.94000006</v>
      </c>
      <c r="N433" s="218">
        <v>3135791155.5500002</v>
      </c>
      <c r="O433" s="218">
        <v>4748747664.960001</v>
      </c>
      <c r="P433" s="219"/>
      <c r="Q433" s="219"/>
      <c r="R433" s="219"/>
      <c r="S433" s="219"/>
      <c r="T433" s="219"/>
      <c r="U433" s="219"/>
      <c r="V433" s="219"/>
      <c r="W433" s="219"/>
      <c r="X433" s="219"/>
      <c r="Y433" s="219"/>
      <c r="Z433" s="219"/>
    </row>
    <row r="434" spans="1:26" x14ac:dyDescent="0.2">
      <c r="A434" s="193"/>
      <c r="B434" s="193"/>
      <c r="C434" s="193"/>
      <c r="D434" s="193"/>
      <c r="E434" s="193"/>
      <c r="F434" s="193"/>
      <c r="G434" s="193"/>
      <c r="H434" s="193"/>
      <c r="I434" s="193"/>
      <c r="J434" s="193"/>
      <c r="K434" s="193"/>
      <c r="L434" s="220"/>
      <c r="M434" s="220"/>
      <c r="N434" s="220"/>
      <c r="O434" s="220"/>
      <c r="P434" s="193"/>
      <c r="Q434" s="193"/>
      <c r="R434" s="193"/>
      <c r="S434" s="193"/>
      <c r="T434" s="193"/>
      <c r="U434" s="193"/>
      <c r="V434" s="193"/>
      <c r="W434" s="193"/>
      <c r="X434" s="193"/>
      <c r="Y434" s="193"/>
      <c r="Z434" s="193"/>
    </row>
    <row r="435" spans="1:26" x14ac:dyDescent="0.2">
      <c r="A435" s="193"/>
      <c r="B435" s="193"/>
      <c r="C435" s="193"/>
      <c r="D435" s="193"/>
      <c r="E435" s="193"/>
      <c r="F435" s="193"/>
      <c r="G435" s="193"/>
      <c r="H435" s="193"/>
      <c r="I435" s="193"/>
      <c r="J435" s="193"/>
      <c r="K435" s="193"/>
      <c r="L435" s="220"/>
      <c r="M435" s="220"/>
      <c r="N435" s="220"/>
      <c r="O435" s="220"/>
      <c r="P435" s="193"/>
      <c r="Q435" s="193"/>
      <c r="R435" s="193"/>
      <c r="S435" s="193"/>
      <c r="T435" s="193"/>
      <c r="U435" s="193"/>
      <c r="V435" s="193"/>
      <c r="W435" s="193"/>
      <c r="X435" s="193"/>
      <c r="Y435" s="193"/>
      <c r="Z435" s="193"/>
    </row>
    <row r="436" spans="1:26" x14ac:dyDescent="0.2">
      <c r="A436" s="193"/>
      <c r="B436" s="193"/>
      <c r="C436" s="193"/>
      <c r="D436" s="193"/>
      <c r="E436" s="193"/>
      <c r="F436" s="193"/>
      <c r="G436" s="193"/>
      <c r="H436" s="193"/>
      <c r="I436" s="193"/>
      <c r="J436" s="193"/>
      <c r="K436" s="193"/>
      <c r="L436" s="220"/>
      <c r="M436" s="220"/>
      <c r="N436" s="220"/>
      <c r="O436" s="220"/>
      <c r="P436" s="193"/>
      <c r="Q436" s="193"/>
      <c r="R436" s="193"/>
      <c r="S436" s="193"/>
      <c r="T436" s="193"/>
      <c r="U436" s="193"/>
      <c r="V436" s="193"/>
      <c r="W436" s="193"/>
      <c r="X436" s="193"/>
      <c r="Y436" s="193"/>
      <c r="Z436" s="193"/>
    </row>
    <row r="437" spans="1:26" x14ac:dyDescent="0.2">
      <c r="A437" s="193"/>
      <c r="B437" s="193"/>
      <c r="C437" s="193"/>
      <c r="D437" s="193"/>
      <c r="E437" s="193"/>
      <c r="F437" s="193"/>
      <c r="G437" s="193"/>
      <c r="H437" s="193"/>
      <c r="I437" s="193"/>
      <c r="J437" s="193"/>
      <c r="K437" s="193"/>
      <c r="L437" s="220"/>
      <c r="M437" s="220"/>
      <c r="N437" s="220"/>
      <c r="O437" s="220"/>
      <c r="P437" s="193"/>
      <c r="Q437" s="193"/>
      <c r="R437" s="193"/>
      <c r="S437" s="193"/>
      <c r="T437" s="193"/>
      <c r="U437" s="193"/>
      <c r="V437" s="193"/>
      <c r="W437" s="193"/>
      <c r="X437" s="193"/>
      <c r="Y437" s="193"/>
      <c r="Z437" s="193"/>
    </row>
    <row r="438" spans="1:26" x14ac:dyDescent="0.2">
      <c r="A438" s="193"/>
      <c r="B438" s="193"/>
      <c r="C438" s="193"/>
      <c r="D438" s="193"/>
      <c r="E438" s="193"/>
      <c r="F438" s="193"/>
      <c r="G438" s="193"/>
      <c r="H438" s="193"/>
      <c r="I438" s="193"/>
      <c r="J438" s="193"/>
      <c r="K438" s="193"/>
      <c r="L438" s="220"/>
      <c r="M438" s="220"/>
      <c r="N438" s="220"/>
      <c r="O438" s="220"/>
      <c r="P438" s="193"/>
      <c r="Q438" s="193"/>
      <c r="R438" s="193"/>
      <c r="S438" s="193"/>
      <c r="T438" s="193"/>
      <c r="U438" s="193"/>
      <c r="V438" s="193"/>
      <c r="W438" s="193"/>
      <c r="X438" s="193"/>
      <c r="Y438" s="193"/>
      <c r="Z438" s="193"/>
    </row>
    <row r="439" spans="1:26" x14ac:dyDescent="0.2">
      <c r="A439" s="193"/>
      <c r="B439" s="193"/>
      <c r="C439" s="193"/>
      <c r="D439" s="193"/>
      <c r="E439" s="193"/>
      <c r="F439" s="193"/>
      <c r="G439" s="193"/>
      <c r="H439" s="193"/>
      <c r="I439" s="193"/>
      <c r="J439" s="193"/>
      <c r="K439" s="193"/>
      <c r="L439" s="220"/>
      <c r="M439" s="220"/>
      <c r="N439" s="220"/>
      <c r="O439" s="220"/>
      <c r="P439" s="193"/>
      <c r="Q439" s="193"/>
      <c r="R439" s="193"/>
      <c r="S439" s="193"/>
      <c r="T439" s="193"/>
      <c r="U439" s="193"/>
      <c r="V439" s="193"/>
      <c r="W439" s="193"/>
      <c r="X439" s="193"/>
      <c r="Y439" s="193"/>
      <c r="Z439" s="193"/>
    </row>
    <row r="440" spans="1:26" x14ac:dyDescent="0.2">
      <c r="A440" s="193"/>
      <c r="B440" s="193"/>
      <c r="C440" s="193"/>
      <c r="D440" s="193"/>
      <c r="E440" s="193"/>
      <c r="F440" s="193"/>
      <c r="G440" s="193"/>
      <c r="H440" s="193"/>
      <c r="I440" s="193"/>
      <c r="J440" s="193"/>
      <c r="K440" s="193"/>
      <c r="L440" s="220"/>
      <c r="M440" s="220"/>
      <c r="N440" s="220"/>
      <c r="O440" s="220"/>
      <c r="P440" s="193"/>
      <c r="Q440" s="193"/>
      <c r="R440" s="193"/>
      <c r="S440" s="193"/>
      <c r="T440" s="193"/>
      <c r="U440" s="193"/>
      <c r="V440" s="193"/>
      <c r="W440" s="193"/>
      <c r="X440" s="193"/>
      <c r="Y440" s="193"/>
      <c r="Z440" s="193"/>
    </row>
    <row r="441" spans="1:26" x14ac:dyDescent="0.2">
      <c r="A441" s="193"/>
      <c r="B441" s="193"/>
      <c r="C441" s="193"/>
      <c r="D441" s="193"/>
      <c r="E441" s="193"/>
      <c r="F441" s="193"/>
      <c r="G441" s="193"/>
      <c r="H441" s="193"/>
      <c r="I441" s="193"/>
      <c r="J441" s="193"/>
      <c r="K441" s="193"/>
      <c r="L441" s="220"/>
      <c r="M441" s="220"/>
      <c r="N441" s="220"/>
      <c r="O441" s="220"/>
      <c r="P441" s="193"/>
      <c r="Q441" s="193"/>
      <c r="R441" s="193"/>
      <c r="S441" s="193"/>
      <c r="T441" s="193"/>
      <c r="U441" s="193"/>
      <c r="V441" s="193"/>
      <c r="W441" s="193"/>
      <c r="X441" s="193"/>
      <c r="Y441" s="193"/>
      <c r="Z441" s="193"/>
    </row>
    <row r="442" spans="1:26" x14ac:dyDescent="0.2">
      <c r="A442" s="193"/>
      <c r="B442" s="193"/>
      <c r="C442" s="193"/>
      <c r="D442" s="193"/>
      <c r="E442" s="193"/>
      <c r="F442" s="193"/>
      <c r="G442" s="193"/>
      <c r="H442" s="193"/>
      <c r="I442" s="193"/>
      <c r="J442" s="193"/>
      <c r="K442" s="193"/>
      <c r="L442" s="220"/>
      <c r="M442" s="220"/>
      <c r="N442" s="220"/>
      <c r="O442" s="220"/>
      <c r="P442" s="193"/>
      <c r="Q442" s="193"/>
      <c r="R442" s="193"/>
      <c r="S442" s="193"/>
      <c r="T442" s="193"/>
      <c r="U442" s="193"/>
      <c r="V442" s="193"/>
      <c r="W442" s="193"/>
      <c r="X442" s="193"/>
      <c r="Y442" s="193"/>
      <c r="Z442" s="193"/>
    </row>
    <row r="443" spans="1:26" x14ac:dyDescent="0.2">
      <c r="A443" s="193"/>
      <c r="B443" s="193"/>
      <c r="C443" s="193"/>
      <c r="D443" s="193"/>
      <c r="E443" s="193"/>
      <c r="F443" s="193"/>
      <c r="G443" s="193"/>
      <c r="H443" s="193"/>
      <c r="I443" s="193"/>
      <c r="J443" s="193"/>
      <c r="K443" s="193"/>
      <c r="L443" s="220"/>
      <c r="M443" s="220"/>
      <c r="N443" s="220"/>
      <c r="O443" s="220"/>
      <c r="P443" s="193"/>
      <c r="Q443" s="193"/>
      <c r="R443" s="193"/>
      <c r="S443" s="193"/>
      <c r="T443" s="193"/>
      <c r="U443" s="193"/>
      <c r="V443" s="193"/>
      <c r="W443" s="193"/>
      <c r="X443" s="193"/>
      <c r="Y443" s="193"/>
      <c r="Z443" s="193"/>
    </row>
    <row r="444" spans="1:26" x14ac:dyDescent="0.2">
      <c r="A444" s="193"/>
      <c r="B444" s="193"/>
      <c r="C444" s="193"/>
      <c r="D444" s="193"/>
      <c r="E444" s="193"/>
      <c r="F444" s="193"/>
      <c r="G444" s="193"/>
      <c r="H444" s="193"/>
      <c r="I444" s="193"/>
      <c r="J444" s="193"/>
      <c r="K444" s="193"/>
      <c r="L444" s="220"/>
      <c r="M444" s="220"/>
      <c r="N444" s="220"/>
      <c r="O444" s="220"/>
      <c r="P444" s="193"/>
      <c r="Q444" s="193"/>
      <c r="R444" s="193"/>
      <c r="S444" s="193"/>
      <c r="T444" s="193"/>
      <c r="U444" s="193"/>
      <c r="V444" s="193"/>
      <c r="W444" s="193"/>
      <c r="X444" s="193"/>
      <c r="Y444" s="193"/>
      <c r="Z444" s="193"/>
    </row>
    <row r="445" spans="1:26" x14ac:dyDescent="0.2">
      <c r="A445" s="193"/>
      <c r="B445" s="193"/>
      <c r="C445" s="193"/>
      <c r="D445" s="193"/>
      <c r="E445" s="193"/>
      <c r="F445" s="193"/>
      <c r="G445" s="193"/>
      <c r="H445" s="193"/>
      <c r="I445" s="193"/>
      <c r="J445" s="193"/>
      <c r="K445" s="193"/>
      <c r="L445" s="220"/>
      <c r="M445" s="220"/>
      <c r="N445" s="220"/>
      <c r="O445" s="220"/>
      <c r="P445" s="193"/>
      <c r="Q445" s="193"/>
      <c r="R445" s="193"/>
      <c r="S445" s="193"/>
      <c r="T445" s="193"/>
      <c r="U445" s="193"/>
      <c r="V445" s="193"/>
      <c r="W445" s="193"/>
      <c r="X445" s="193"/>
      <c r="Y445" s="193"/>
      <c r="Z445" s="193"/>
    </row>
    <row r="446" spans="1:26" x14ac:dyDescent="0.2">
      <c r="A446" s="193"/>
      <c r="B446" s="193"/>
      <c r="C446" s="193"/>
      <c r="D446" s="193"/>
      <c r="E446" s="193"/>
      <c r="F446" s="193"/>
      <c r="G446" s="193"/>
      <c r="H446" s="193"/>
      <c r="I446" s="193"/>
      <c r="J446" s="193"/>
      <c r="K446" s="193"/>
      <c r="L446" s="220"/>
      <c r="M446" s="220"/>
      <c r="N446" s="220"/>
      <c r="O446" s="220"/>
      <c r="P446" s="193"/>
      <c r="Q446" s="193"/>
      <c r="R446" s="193"/>
      <c r="S446" s="193"/>
      <c r="T446" s="193"/>
      <c r="U446" s="193"/>
      <c r="V446" s="193"/>
      <c r="W446" s="193"/>
      <c r="X446" s="193"/>
      <c r="Y446" s="193"/>
      <c r="Z446" s="193"/>
    </row>
    <row r="447" spans="1:26" x14ac:dyDescent="0.2">
      <c r="A447" s="193"/>
      <c r="B447" s="193"/>
      <c r="C447" s="193"/>
      <c r="D447" s="193"/>
      <c r="E447" s="193"/>
      <c r="F447" s="193"/>
      <c r="G447" s="193"/>
      <c r="H447" s="193"/>
      <c r="I447" s="193"/>
      <c r="J447" s="193"/>
      <c r="K447" s="193"/>
      <c r="L447" s="220"/>
      <c r="M447" s="220"/>
      <c r="N447" s="220"/>
      <c r="O447" s="220"/>
      <c r="P447" s="193"/>
      <c r="Q447" s="193"/>
      <c r="R447" s="193"/>
      <c r="S447" s="193"/>
      <c r="T447" s="193"/>
      <c r="U447" s="193"/>
      <c r="V447" s="193"/>
      <c r="W447" s="193"/>
      <c r="X447" s="193"/>
      <c r="Y447" s="193"/>
      <c r="Z447" s="193"/>
    </row>
    <row r="448" spans="1:26" x14ac:dyDescent="0.2">
      <c r="A448" s="193"/>
      <c r="B448" s="193"/>
      <c r="C448" s="193"/>
      <c r="D448" s="193"/>
      <c r="E448" s="193"/>
      <c r="F448" s="193"/>
      <c r="G448" s="193"/>
      <c r="H448" s="193"/>
      <c r="I448" s="193"/>
      <c r="J448" s="193"/>
      <c r="K448" s="193"/>
      <c r="L448" s="220"/>
      <c r="M448" s="220"/>
      <c r="N448" s="220"/>
      <c r="O448" s="220"/>
      <c r="P448" s="193"/>
      <c r="Q448" s="193"/>
      <c r="R448" s="193"/>
      <c r="S448" s="193"/>
      <c r="T448" s="193"/>
      <c r="U448" s="193"/>
      <c r="V448" s="193"/>
      <c r="W448" s="193"/>
      <c r="X448" s="193"/>
      <c r="Y448" s="193"/>
      <c r="Z448" s="193"/>
    </row>
    <row r="449" spans="12:15" x14ac:dyDescent="0.2">
      <c r="L449" s="220"/>
      <c r="M449" s="220"/>
      <c r="N449" s="220"/>
      <c r="O449" s="220"/>
    </row>
    <row r="450" spans="12:15" x14ac:dyDescent="0.2">
      <c r="L450" s="220"/>
      <c r="M450" s="220"/>
      <c r="N450" s="220"/>
      <c r="O450" s="220"/>
    </row>
    <row r="451" spans="12:15" x14ac:dyDescent="0.2">
      <c r="L451" s="220"/>
      <c r="M451" s="220"/>
      <c r="N451" s="220"/>
      <c r="O451" s="220"/>
    </row>
    <row r="452" spans="12:15" x14ac:dyDescent="0.2">
      <c r="L452" s="220"/>
      <c r="M452" s="220"/>
      <c r="N452" s="220"/>
      <c r="O452" s="220"/>
    </row>
    <row r="453" spans="12:15" x14ac:dyDescent="0.2">
      <c r="L453" s="220"/>
      <c r="M453" s="220"/>
      <c r="N453" s="220"/>
      <c r="O453" s="220"/>
    </row>
    <row r="454" spans="12:15" x14ac:dyDescent="0.2">
      <c r="L454" s="220"/>
      <c r="M454" s="220"/>
      <c r="N454" s="220"/>
      <c r="O454" s="220"/>
    </row>
    <row r="455" spans="12:15" x14ac:dyDescent="0.2">
      <c r="L455" s="220"/>
      <c r="M455" s="220"/>
      <c r="N455" s="220"/>
      <c r="O455" s="220"/>
    </row>
    <row r="456" spans="12:15" x14ac:dyDescent="0.2">
      <c r="L456" s="220"/>
      <c r="M456" s="220"/>
      <c r="N456" s="220"/>
      <c r="O456" s="220"/>
    </row>
    <row r="457" spans="12:15" x14ac:dyDescent="0.2">
      <c r="L457" s="220"/>
      <c r="M457" s="220"/>
      <c r="N457" s="220"/>
      <c r="O457" s="220"/>
    </row>
    <row r="458" spans="12:15" x14ac:dyDescent="0.2">
      <c r="L458" s="220"/>
      <c r="M458" s="220"/>
      <c r="N458" s="220"/>
      <c r="O458" s="220"/>
    </row>
    <row r="459" spans="12:15" x14ac:dyDescent="0.2">
      <c r="L459" s="220"/>
      <c r="M459" s="220"/>
      <c r="N459" s="220"/>
      <c r="O459" s="220"/>
    </row>
    <row r="460" spans="12:15" x14ac:dyDescent="0.2">
      <c r="L460" s="220"/>
      <c r="M460" s="220"/>
      <c r="N460" s="220"/>
      <c r="O460" s="220"/>
    </row>
    <row r="461" spans="12:15" x14ac:dyDescent="0.2">
      <c r="L461" s="220"/>
      <c r="M461" s="220"/>
      <c r="N461" s="220"/>
      <c r="O461" s="220"/>
    </row>
    <row r="462" spans="12:15" x14ac:dyDescent="0.2">
      <c r="L462" s="220"/>
      <c r="M462" s="220"/>
      <c r="N462" s="220"/>
      <c r="O462" s="220"/>
    </row>
    <row r="463" spans="12:15" x14ac:dyDescent="0.2">
      <c r="L463" s="220"/>
      <c r="M463" s="220"/>
      <c r="N463" s="220"/>
      <c r="O463" s="220"/>
    </row>
    <row r="464" spans="12:15" x14ac:dyDescent="0.2">
      <c r="L464" s="220"/>
      <c r="M464" s="220"/>
      <c r="N464" s="220"/>
      <c r="O464" s="220"/>
    </row>
    <row r="465" spans="12:15" x14ac:dyDescent="0.2">
      <c r="L465" s="220"/>
      <c r="M465" s="220"/>
      <c r="N465" s="220"/>
      <c r="O465" s="220"/>
    </row>
    <row r="466" spans="12:15" x14ac:dyDescent="0.2">
      <c r="L466" s="220"/>
      <c r="M466" s="220"/>
      <c r="N466" s="220"/>
      <c r="O466" s="220"/>
    </row>
    <row r="467" spans="12:15" x14ac:dyDescent="0.2">
      <c r="L467" s="220"/>
      <c r="M467" s="220"/>
      <c r="N467" s="220"/>
      <c r="O467" s="220"/>
    </row>
    <row r="468" spans="12:15" x14ac:dyDescent="0.2">
      <c r="L468" s="220"/>
      <c r="M468" s="220"/>
      <c r="N468" s="220"/>
      <c r="O468" s="220"/>
    </row>
    <row r="469" spans="12:15" x14ac:dyDescent="0.2">
      <c r="L469" s="220"/>
      <c r="M469" s="220"/>
      <c r="N469" s="220"/>
      <c r="O469" s="220"/>
    </row>
    <row r="470" spans="12:15" x14ac:dyDescent="0.2">
      <c r="L470" s="220"/>
      <c r="M470" s="220"/>
      <c r="N470" s="220"/>
      <c r="O470" s="220"/>
    </row>
    <row r="471" spans="12:15" x14ac:dyDescent="0.2">
      <c r="L471" s="220"/>
      <c r="M471" s="220"/>
      <c r="N471" s="220"/>
      <c r="O471" s="220"/>
    </row>
    <row r="472" spans="12:15" x14ac:dyDescent="0.2">
      <c r="L472" s="220"/>
      <c r="M472" s="220"/>
      <c r="N472" s="220"/>
      <c r="O472" s="220"/>
    </row>
    <row r="473" spans="12:15" x14ac:dyDescent="0.2">
      <c r="L473" s="220"/>
      <c r="M473" s="220"/>
      <c r="N473" s="220"/>
      <c r="O473" s="220"/>
    </row>
    <row r="474" spans="12:15" x14ac:dyDescent="0.2">
      <c r="L474" s="220"/>
      <c r="M474" s="220"/>
      <c r="N474" s="220"/>
      <c r="O474" s="220"/>
    </row>
    <row r="475" spans="12:15" x14ac:dyDescent="0.2">
      <c r="L475" s="220"/>
      <c r="M475" s="220"/>
      <c r="N475" s="220"/>
      <c r="O475" s="220"/>
    </row>
    <row r="476" spans="12:15" x14ac:dyDescent="0.2">
      <c r="L476" s="220"/>
      <c r="M476" s="220"/>
      <c r="N476" s="220"/>
      <c r="O476" s="220"/>
    </row>
    <row r="477" spans="12:15" x14ac:dyDescent="0.2">
      <c r="L477" s="220"/>
      <c r="M477" s="220"/>
      <c r="N477" s="220"/>
      <c r="O477" s="220"/>
    </row>
    <row r="478" spans="12:15" x14ac:dyDescent="0.2">
      <c r="L478" s="220"/>
      <c r="M478" s="220"/>
      <c r="N478" s="220"/>
      <c r="O478" s="220"/>
    </row>
    <row r="479" spans="12:15" x14ac:dyDescent="0.2">
      <c r="L479" s="220"/>
      <c r="M479" s="220"/>
      <c r="N479" s="220"/>
      <c r="O479" s="220"/>
    </row>
    <row r="480" spans="12:15" x14ac:dyDescent="0.2">
      <c r="L480" s="220"/>
      <c r="M480" s="220"/>
      <c r="N480" s="220"/>
      <c r="O480" s="220"/>
    </row>
    <row r="481" spans="12:15" x14ac:dyDescent="0.2">
      <c r="L481" s="220"/>
      <c r="M481" s="220"/>
      <c r="N481" s="220"/>
      <c r="O481" s="220"/>
    </row>
    <row r="482" spans="12:15" x14ac:dyDescent="0.2">
      <c r="L482" s="220"/>
      <c r="M482" s="220"/>
      <c r="N482" s="220"/>
      <c r="O482" s="220"/>
    </row>
    <row r="483" spans="12:15" x14ac:dyDescent="0.2">
      <c r="L483" s="220"/>
      <c r="M483" s="220"/>
      <c r="N483" s="220"/>
      <c r="O483" s="220"/>
    </row>
    <row r="484" spans="12:15" x14ac:dyDescent="0.2">
      <c r="L484" s="220"/>
      <c r="M484" s="220"/>
      <c r="N484" s="220"/>
      <c r="O484" s="220"/>
    </row>
    <row r="485" spans="12:15" x14ac:dyDescent="0.2">
      <c r="L485" s="220"/>
      <c r="M485" s="220"/>
      <c r="N485" s="220"/>
      <c r="O485" s="220"/>
    </row>
    <row r="486" spans="12:15" x14ac:dyDescent="0.2">
      <c r="L486" s="220"/>
      <c r="M486" s="220"/>
      <c r="N486" s="220"/>
      <c r="O486" s="220"/>
    </row>
    <row r="487" spans="12:15" x14ac:dyDescent="0.2">
      <c r="L487" s="220"/>
      <c r="M487" s="220"/>
      <c r="N487" s="220"/>
      <c r="O487" s="220"/>
    </row>
    <row r="488" spans="12:15" x14ac:dyDescent="0.2">
      <c r="L488" s="220"/>
      <c r="M488" s="220"/>
      <c r="N488" s="220"/>
      <c r="O488" s="220"/>
    </row>
    <row r="489" spans="12:15" x14ac:dyDescent="0.2">
      <c r="L489" s="220"/>
      <c r="M489" s="220"/>
      <c r="N489" s="220"/>
      <c r="O489" s="220"/>
    </row>
    <row r="490" spans="12:15" x14ac:dyDescent="0.2">
      <c r="L490" s="220"/>
      <c r="M490" s="220"/>
      <c r="N490" s="220"/>
      <c r="O490" s="220"/>
    </row>
    <row r="491" spans="12:15" x14ac:dyDescent="0.2">
      <c r="L491" s="220"/>
      <c r="M491" s="220"/>
      <c r="N491" s="220"/>
      <c r="O491" s="220"/>
    </row>
    <row r="492" spans="12:15" x14ac:dyDescent="0.2">
      <c r="L492" s="220"/>
      <c r="M492" s="220"/>
      <c r="N492" s="220"/>
      <c r="O492" s="220"/>
    </row>
    <row r="493" spans="12:15" x14ac:dyDescent="0.2">
      <c r="L493" s="220"/>
      <c r="M493" s="220"/>
      <c r="N493" s="220"/>
      <c r="O493" s="220"/>
    </row>
    <row r="494" spans="12:15" x14ac:dyDescent="0.2">
      <c r="L494" s="220"/>
      <c r="M494" s="220"/>
      <c r="N494" s="220"/>
      <c r="O494" s="220"/>
    </row>
    <row r="495" spans="12:15" x14ac:dyDescent="0.2">
      <c r="L495" s="220"/>
      <c r="M495" s="220"/>
      <c r="N495" s="220"/>
      <c r="O495" s="220"/>
    </row>
    <row r="496" spans="12:15" x14ac:dyDescent="0.2">
      <c r="L496" s="220"/>
      <c r="M496" s="220"/>
      <c r="N496" s="220"/>
      <c r="O496" s="220"/>
    </row>
    <row r="497" spans="12:15" x14ac:dyDescent="0.2">
      <c r="L497" s="220"/>
      <c r="M497" s="220"/>
      <c r="N497" s="220"/>
      <c r="O497" s="220"/>
    </row>
    <row r="498" spans="12:15" x14ac:dyDescent="0.2">
      <c r="L498" s="220"/>
      <c r="M498" s="220"/>
      <c r="N498" s="220"/>
      <c r="O498" s="220"/>
    </row>
    <row r="499" spans="12:15" x14ac:dyDescent="0.2">
      <c r="L499" s="220"/>
      <c r="M499" s="220"/>
      <c r="N499" s="220"/>
      <c r="O499" s="220"/>
    </row>
    <row r="500" spans="12:15" x14ac:dyDescent="0.2">
      <c r="L500" s="220"/>
      <c r="M500" s="220"/>
      <c r="N500" s="220"/>
      <c r="O500" s="220"/>
    </row>
    <row r="501" spans="12:15" x14ac:dyDescent="0.2">
      <c r="L501" s="220"/>
      <c r="M501" s="220"/>
      <c r="N501" s="220"/>
      <c r="O501" s="220"/>
    </row>
    <row r="502" spans="12:15" x14ac:dyDescent="0.2">
      <c r="L502" s="220"/>
      <c r="M502" s="220"/>
      <c r="N502" s="220"/>
      <c r="O502" s="220"/>
    </row>
    <row r="503" spans="12:15" x14ac:dyDescent="0.2">
      <c r="L503" s="220"/>
      <c r="M503" s="220"/>
      <c r="N503" s="220"/>
      <c r="O503" s="220"/>
    </row>
    <row r="504" spans="12:15" x14ac:dyDescent="0.2">
      <c r="L504" s="220"/>
      <c r="M504" s="220"/>
      <c r="N504" s="220"/>
      <c r="O504" s="220"/>
    </row>
    <row r="505" spans="12:15" x14ac:dyDescent="0.2">
      <c r="L505" s="220"/>
      <c r="M505" s="220"/>
      <c r="N505" s="220"/>
      <c r="O505" s="220"/>
    </row>
    <row r="506" spans="12:15" x14ac:dyDescent="0.2">
      <c r="L506" s="220"/>
      <c r="M506" s="220"/>
      <c r="N506" s="220"/>
      <c r="O506" s="220"/>
    </row>
    <row r="507" spans="12:15" x14ac:dyDescent="0.2">
      <c r="L507" s="220"/>
      <c r="M507" s="220"/>
      <c r="N507" s="220"/>
      <c r="O507" s="220"/>
    </row>
    <row r="508" spans="12:15" x14ac:dyDescent="0.2">
      <c r="L508" s="220"/>
      <c r="M508" s="220"/>
      <c r="N508" s="220"/>
      <c r="O508" s="220"/>
    </row>
    <row r="509" spans="12:15" x14ac:dyDescent="0.2">
      <c r="L509" s="220"/>
      <c r="M509" s="220"/>
      <c r="N509" s="220"/>
      <c r="O509" s="220"/>
    </row>
    <row r="510" spans="12:15" x14ac:dyDescent="0.2">
      <c r="L510" s="220"/>
      <c r="M510" s="220"/>
      <c r="N510" s="220"/>
      <c r="O510" s="220"/>
    </row>
    <row r="511" spans="12:15" x14ac:dyDescent="0.2">
      <c r="L511" s="220"/>
      <c r="M511" s="220"/>
      <c r="N511" s="220"/>
      <c r="O511" s="220"/>
    </row>
    <row r="512" spans="12:15" x14ac:dyDescent="0.2">
      <c r="L512" s="220"/>
      <c r="M512" s="220"/>
      <c r="N512" s="220"/>
      <c r="O512" s="220"/>
    </row>
    <row r="513" spans="12:15" x14ac:dyDescent="0.2">
      <c r="L513" s="220"/>
      <c r="M513" s="220"/>
      <c r="N513" s="220"/>
      <c r="O513" s="220"/>
    </row>
    <row r="514" spans="12:15" x14ac:dyDescent="0.2">
      <c r="L514" s="220"/>
      <c r="M514" s="220"/>
      <c r="N514" s="220"/>
      <c r="O514" s="220"/>
    </row>
    <row r="515" spans="12:15" x14ac:dyDescent="0.2">
      <c r="L515" s="220"/>
      <c r="M515" s="220"/>
      <c r="N515" s="220"/>
      <c r="O515" s="220"/>
    </row>
    <row r="516" spans="12:15" x14ac:dyDescent="0.2">
      <c r="L516" s="220"/>
      <c r="M516" s="220"/>
      <c r="N516" s="220"/>
      <c r="O516" s="220"/>
    </row>
    <row r="517" spans="12:15" x14ac:dyDescent="0.2">
      <c r="L517" s="220"/>
      <c r="M517" s="220"/>
      <c r="N517" s="220"/>
      <c r="O517" s="220"/>
    </row>
    <row r="518" spans="12:15" x14ac:dyDescent="0.2">
      <c r="L518" s="220"/>
      <c r="M518" s="220"/>
      <c r="N518" s="220"/>
      <c r="O518" s="220"/>
    </row>
    <row r="519" spans="12:15" x14ac:dyDescent="0.2">
      <c r="L519" s="220"/>
      <c r="M519" s="220"/>
      <c r="N519" s="220"/>
      <c r="O519" s="220"/>
    </row>
    <row r="520" spans="12:15" x14ac:dyDescent="0.2">
      <c r="L520" s="220"/>
      <c r="M520" s="220"/>
      <c r="N520" s="220"/>
      <c r="O520" s="220"/>
    </row>
    <row r="521" spans="12:15" x14ac:dyDescent="0.2">
      <c r="L521" s="220"/>
      <c r="M521" s="220"/>
      <c r="N521" s="220"/>
      <c r="O521" s="220"/>
    </row>
    <row r="522" spans="12:15" x14ac:dyDescent="0.2">
      <c r="L522" s="220"/>
      <c r="M522" s="220"/>
      <c r="N522" s="220"/>
      <c r="O522" s="220"/>
    </row>
    <row r="523" spans="12:15" x14ac:dyDescent="0.2">
      <c r="L523" s="220"/>
      <c r="M523" s="220"/>
      <c r="N523" s="220"/>
      <c r="O523" s="220"/>
    </row>
    <row r="524" spans="12:15" x14ac:dyDescent="0.2">
      <c r="L524" s="220"/>
      <c r="M524" s="220"/>
      <c r="N524" s="220"/>
      <c r="O524" s="220"/>
    </row>
    <row r="525" spans="12:15" x14ac:dyDescent="0.2">
      <c r="L525" s="220"/>
      <c r="M525" s="220"/>
      <c r="N525" s="220"/>
      <c r="O525" s="220"/>
    </row>
    <row r="526" spans="12:15" x14ac:dyDescent="0.2">
      <c r="L526" s="220"/>
      <c r="M526" s="220"/>
      <c r="N526" s="220"/>
      <c r="O526" s="220"/>
    </row>
    <row r="527" spans="12:15" x14ac:dyDescent="0.2">
      <c r="L527" s="220"/>
      <c r="M527" s="220"/>
      <c r="N527" s="220"/>
      <c r="O527" s="220"/>
    </row>
    <row r="528" spans="12:15" x14ac:dyDescent="0.2">
      <c r="L528" s="220"/>
      <c r="M528" s="220"/>
      <c r="N528" s="220"/>
      <c r="O528" s="220"/>
    </row>
    <row r="529" spans="12:15" x14ac:dyDescent="0.2">
      <c r="L529" s="220"/>
      <c r="M529" s="220"/>
      <c r="N529" s="220"/>
      <c r="O529" s="220"/>
    </row>
    <row r="530" spans="12:15" x14ac:dyDescent="0.2">
      <c r="L530" s="220"/>
      <c r="M530" s="220"/>
      <c r="N530" s="220"/>
      <c r="O530" s="220"/>
    </row>
    <row r="531" spans="12:15" x14ac:dyDescent="0.2">
      <c r="L531" s="220"/>
      <c r="M531" s="220"/>
      <c r="N531" s="220"/>
      <c r="O531" s="220"/>
    </row>
    <row r="532" spans="12:15" x14ac:dyDescent="0.2">
      <c r="L532" s="220"/>
      <c r="M532" s="220"/>
      <c r="N532" s="220"/>
      <c r="O532" s="220"/>
    </row>
    <row r="533" spans="12:15" x14ac:dyDescent="0.2">
      <c r="L533" s="220"/>
      <c r="M533" s="220"/>
      <c r="N533" s="220"/>
      <c r="O533" s="220"/>
    </row>
    <row r="534" spans="12:15" x14ac:dyDescent="0.2">
      <c r="L534" s="220"/>
      <c r="M534" s="220"/>
      <c r="N534" s="220"/>
      <c r="O534" s="220"/>
    </row>
    <row r="535" spans="12:15" x14ac:dyDescent="0.2">
      <c r="L535" s="220"/>
      <c r="M535" s="220"/>
      <c r="N535" s="220"/>
      <c r="O535" s="220"/>
    </row>
    <row r="536" spans="12:15" x14ac:dyDescent="0.2">
      <c r="L536" s="220"/>
      <c r="M536" s="220"/>
      <c r="N536" s="220"/>
      <c r="O536" s="220"/>
    </row>
    <row r="537" spans="12:15" x14ac:dyDescent="0.2">
      <c r="L537" s="220"/>
      <c r="M537" s="220"/>
      <c r="N537" s="220"/>
      <c r="O537" s="220"/>
    </row>
    <row r="538" spans="12:15" x14ac:dyDescent="0.2">
      <c r="L538" s="220"/>
      <c r="M538" s="220"/>
      <c r="N538" s="220"/>
      <c r="O538" s="220"/>
    </row>
    <row r="539" spans="12:15" x14ac:dyDescent="0.2">
      <c r="L539" s="220"/>
      <c r="M539" s="220"/>
      <c r="N539" s="220"/>
      <c r="O539" s="220"/>
    </row>
    <row r="540" spans="12:15" x14ac:dyDescent="0.2">
      <c r="L540" s="220"/>
      <c r="M540" s="220"/>
      <c r="N540" s="220"/>
      <c r="O540" s="220"/>
    </row>
    <row r="541" spans="12:15" x14ac:dyDescent="0.2">
      <c r="L541" s="220"/>
      <c r="M541" s="220"/>
      <c r="N541" s="220"/>
      <c r="O541" s="220"/>
    </row>
    <row r="542" spans="12:15" x14ac:dyDescent="0.2">
      <c r="L542" s="220"/>
      <c r="M542" s="220"/>
      <c r="N542" s="220"/>
      <c r="O542" s="220"/>
    </row>
    <row r="543" spans="12:15" x14ac:dyDescent="0.2">
      <c r="L543" s="220"/>
      <c r="M543" s="220"/>
      <c r="N543" s="220"/>
      <c r="O543" s="220"/>
    </row>
    <row r="544" spans="12:15" x14ac:dyDescent="0.2">
      <c r="L544" s="220"/>
      <c r="M544" s="220"/>
      <c r="N544" s="220"/>
      <c r="O544" s="220"/>
    </row>
    <row r="545" spans="12:15" x14ac:dyDescent="0.2">
      <c r="L545" s="220"/>
      <c r="M545" s="220"/>
      <c r="N545" s="220"/>
      <c r="O545" s="220"/>
    </row>
    <row r="546" spans="12:15" x14ac:dyDescent="0.2">
      <c r="L546" s="220"/>
      <c r="M546" s="220"/>
      <c r="N546" s="220"/>
      <c r="O546" s="220"/>
    </row>
    <row r="547" spans="12:15" x14ac:dyDescent="0.2">
      <c r="L547" s="220"/>
      <c r="M547" s="220"/>
      <c r="N547" s="220"/>
      <c r="O547" s="220"/>
    </row>
    <row r="548" spans="12:15" x14ac:dyDescent="0.2">
      <c r="L548" s="220"/>
      <c r="M548" s="220"/>
      <c r="N548" s="220"/>
      <c r="O548" s="220"/>
    </row>
    <row r="549" spans="12:15" x14ac:dyDescent="0.2">
      <c r="L549" s="220"/>
      <c r="M549" s="220"/>
      <c r="N549" s="220"/>
      <c r="O549" s="220"/>
    </row>
    <row r="550" spans="12:15" x14ac:dyDescent="0.2">
      <c r="L550" s="220"/>
      <c r="M550" s="220"/>
      <c r="N550" s="220"/>
      <c r="O550" s="220"/>
    </row>
    <row r="551" spans="12:15" x14ac:dyDescent="0.2">
      <c r="L551" s="220"/>
      <c r="M551" s="220"/>
      <c r="N551" s="220"/>
      <c r="O551" s="220"/>
    </row>
    <row r="552" spans="12:15" x14ac:dyDescent="0.2">
      <c r="L552" s="220"/>
      <c r="M552" s="220"/>
      <c r="N552" s="220"/>
      <c r="O552" s="220"/>
    </row>
    <row r="553" spans="12:15" x14ac:dyDescent="0.2">
      <c r="L553" s="220"/>
      <c r="M553" s="220"/>
      <c r="N553" s="220"/>
      <c r="O553" s="220"/>
    </row>
    <row r="554" spans="12:15" x14ac:dyDescent="0.2">
      <c r="L554" s="220"/>
      <c r="M554" s="220"/>
      <c r="N554" s="220"/>
      <c r="O554" s="220"/>
    </row>
    <row r="555" spans="12:15" x14ac:dyDescent="0.2">
      <c r="L555" s="220"/>
      <c r="M555" s="220"/>
      <c r="N555" s="220"/>
      <c r="O555" s="220"/>
    </row>
    <row r="556" spans="12:15" x14ac:dyDescent="0.2">
      <c r="L556" s="220"/>
      <c r="M556" s="220"/>
      <c r="N556" s="220"/>
      <c r="O556" s="220"/>
    </row>
    <row r="557" spans="12:15" x14ac:dyDescent="0.2">
      <c r="L557" s="220"/>
      <c r="M557" s="220"/>
      <c r="N557" s="220"/>
      <c r="O557" s="220"/>
    </row>
    <row r="558" spans="12:15" x14ac:dyDescent="0.2">
      <c r="L558" s="220"/>
      <c r="M558" s="220"/>
      <c r="N558" s="220"/>
      <c r="O558" s="220"/>
    </row>
    <row r="559" spans="12:15" x14ac:dyDescent="0.2">
      <c r="L559" s="220"/>
      <c r="M559" s="220"/>
      <c r="N559" s="220"/>
      <c r="O559" s="220"/>
    </row>
    <row r="560" spans="12:15" x14ac:dyDescent="0.2">
      <c r="L560" s="220"/>
      <c r="M560" s="220"/>
      <c r="N560" s="220"/>
      <c r="O560" s="220"/>
    </row>
    <row r="561" spans="12:15" x14ac:dyDescent="0.2">
      <c r="L561" s="220"/>
      <c r="M561" s="220"/>
      <c r="N561" s="220"/>
      <c r="O561" s="220"/>
    </row>
    <row r="562" spans="12:15" x14ac:dyDescent="0.2">
      <c r="L562" s="220"/>
      <c r="M562" s="220"/>
      <c r="N562" s="220"/>
      <c r="O562" s="220"/>
    </row>
    <row r="563" spans="12:15" x14ac:dyDescent="0.2">
      <c r="L563" s="220"/>
      <c r="M563" s="220"/>
      <c r="N563" s="220"/>
      <c r="O563" s="220"/>
    </row>
    <row r="564" spans="12:15" x14ac:dyDescent="0.2">
      <c r="L564" s="220"/>
      <c r="M564" s="220"/>
      <c r="N564" s="220"/>
      <c r="O564" s="220"/>
    </row>
    <row r="565" spans="12:15" x14ac:dyDescent="0.2">
      <c r="L565" s="220"/>
      <c r="M565" s="220"/>
      <c r="N565" s="220"/>
      <c r="O565" s="220"/>
    </row>
    <row r="566" spans="12:15" x14ac:dyDescent="0.2">
      <c r="L566" s="220"/>
      <c r="M566" s="220"/>
      <c r="N566" s="220"/>
      <c r="O566" s="220"/>
    </row>
    <row r="567" spans="12:15" x14ac:dyDescent="0.2">
      <c r="L567" s="220"/>
      <c r="M567" s="220"/>
      <c r="N567" s="220"/>
      <c r="O567" s="220"/>
    </row>
    <row r="568" spans="12:15" x14ac:dyDescent="0.2">
      <c r="L568" s="220"/>
      <c r="M568" s="220"/>
      <c r="N568" s="220"/>
      <c r="O568" s="220"/>
    </row>
    <row r="569" spans="12:15" x14ac:dyDescent="0.2">
      <c r="L569" s="220"/>
      <c r="M569" s="220"/>
      <c r="N569" s="220"/>
      <c r="O569" s="220"/>
    </row>
    <row r="570" spans="12:15" x14ac:dyDescent="0.2">
      <c r="L570" s="220"/>
      <c r="M570" s="220"/>
      <c r="N570" s="220"/>
      <c r="O570" s="220"/>
    </row>
    <row r="571" spans="12:15" x14ac:dyDescent="0.2">
      <c r="L571" s="220"/>
      <c r="M571" s="220"/>
      <c r="N571" s="220"/>
      <c r="O571" s="220"/>
    </row>
    <row r="572" spans="12:15" x14ac:dyDescent="0.2">
      <c r="L572" s="220"/>
      <c r="M572" s="220"/>
      <c r="N572" s="220"/>
      <c r="O572" s="220"/>
    </row>
    <row r="573" spans="12:15" x14ac:dyDescent="0.2">
      <c r="L573" s="220"/>
      <c r="M573" s="220"/>
      <c r="N573" s="220"/>
      <c r="O573" s="220"/>
    </row>
    <row r="574" spans="12:15" x14ac:dyDescent="0.2">
      <c r="L574" s="220"/>
      <c r="M574" s="220"/>
      <c r="N574" s="220"/>
      <c r="O574" s="220"/>
    </row>
    <row r="575" spans="12:15" x14ac:dyDescent="0.2">
      <c r="L575" s="220"/>
      <c r="M575" s="220"/>
      <c r="N575" s="220"/>
      <c r="O575" s="220"/>
    </row>
    <row r="576" spans="12:15" x14ac:dyDescent="0.2">
      <c r="L576" s="220"/>
      <c r="M576" s="220"/>
      <c r="N576" s="220"/>
      <c r="O576" s="220"/>
    </row>
    <row r="577" spans="12:15" x14ac:dyDescent="0.2">
      <c r="L577" s="220"/>
      <c r="M577" s="220"/>
      <c r="N577" s="220"/>
      <c r="O577" s="220"/>
    </row>
    <row r="578" spans="12:15" x14ac:dyDescent="0.2">
      <c r="L578" s="220"/>
      <c r="M578" s="220"/>
      <c r="N578" s="220"/>
      <c r="O578" s="220"/>
    </row>
    <row r="579" spans="12:15" x14ac:dyDescent="0.2">
      <c r="L579" s="220"/>
      <c r="M579" s="220"/>
      <c r="N579" s="220"/>
      <c r="O579" s="220"/>
    </row>
    <row r="580" spans="12:15" x14ac:dyDescent="0.2">
      <c r="L580" s="220"/>
      <c r="M580" s="220"/>
      <c r="N580" s="220"/>
      <c r="O580" s="220"/>
    </row>
    <row r="581" spans="12:15" x14ac:dyDescent="0.2">
      <c r="L581" s="220"/>
      <c r="M581" s="220"/>
      <c r="N581" s="220"/>
      <c r="O581" s="220"/>
    </row>
    <row r="582" spans="12:15" x14ac:dyDescent="0.2">
      <c r="L582" s="220"/>
      <c r="M582" s="220"/>
      <c r="N582" s="220"/>
      <c r="O582" s="220"/>
    </row>
    <row r="583" spans="12:15" x14ac:dyDescent="0.2">
      <c r="L583" s="220"/>
      <c r="M583" s="220"/>
      <c r="N583" s="220"/>
      <c r="O583" s="220"/>
    </row>
    <row r="584" spans="12:15" x14ac:dyDescent="0.2">
      <c r="L584" s="220"/>
      <c r="M584" s="220"/>
      <c r="N584" s="220"/>
      <c r="O584" s="220"/>
    </row>
    <row r="585" spans="12:15" x14ac:dyDescent="0.2">
      <c r="L585" s="220"/>
      <c r="M585" s="220"/>
      <c r="N585" s="220"/>
      <c r="O585" s="220"/>
    </row>
    <row r="586" spans="12:15" x14ac:dyDescent="0.2">
      <c r="L586" s="220"/>
      <c r="M586" s="220"/>
      <c r="N586" s="220"/>
      <c r="O586" s="220"/>
    </row>
    <row r="587" spans="12:15" x14ac:dyDescent="0.2">
      <c r="L587" s="220"/>
      <c r="M587" s="220"/>
      <c r="N587" s="220"/>
      <c r="O587" s="220"/>
    </row>
    <row r="588" spans="12:15" x14ac:dyDescent="0.2">
      <c r="L588" s="220"/>
      <c r="M588" s="220"/>
      <c r="N588" s="220"/>
      <c r="O588" s="220"/>
    </row>
    <row r="589" spans="12:15" x14ac:dyDescent="0.2">
      <c r="L589" s="220"/>
      <c r="M589" s="220"/>
      <c r="N589" s="220"/>
      <c r="O589" s="220"/>
    </row>
    <row r="590" spans="12:15" x14ac:dyDescent="0.2">
      <c r="L590" s="220"/>
      <c r="M590" s="220"/>
      <c r="N590" s="220"/>
      <c r="O590" s="220"/>
    </row>
    <row r="591" spans="12:15" x14ac:dyDescent="0.2">
      <c r="L591" s="220"/>
      <c r="M591" s="220"/>
      <c r="N591" s="220"/>
      <c r="O591" s="220"/>
    </row>
    <row r="592" spans="12:15" x14ac:dyDescent="0.2">
      <c r="L592" s="220"/>
      <c r="M592" s="220"/>
      <c r="N592" s="220"/>
      <c r="O592" s="220"/>
    </row>
    <row r="593" spans="12:15" x14ac:dyDescent="0.2">
      <c r="L593" s="220"/>
      <c r="M593" s="220"/>
      <c r="N593" s="220"/>
      <c r="O593" s="220"/>
    </row>
    <row r="594" spans="12:15" x14ac:dyDescent="0.2">
      <c r="L594" s="220"/>
      <c r="M594" s="220"/>
      <c r="N594" s="220"/>
      <c r="O594" s="220"/>
    </row>
    <row r="595" spans="12:15" x14ac:dyDescent="0.2">
      <c r="L595" s="220"/>
      <c r="M595" s="220"/>
      <c r="N595" s="220"/>
      <c r="O595" s="220"/>
    </row>
    <row r="596" spans="12:15" x14ac:dyDescent="0.2">
      <c r="L596" s="220"/>
      <c r="M596" s="220"/>
      <c r="N596" s="220"/>
      <c r="O596" s="220"/>
    </row>
    <row r="597" spans="12:15" x14ac:dyDescent="0.2">
      <c r="L597" s="220"/>
      <c r="M597" s="220"/>
      <c r="N597" s="220"/>
      <c r="O597" s="220"/>
    </row>
    <row r="598" spans="12:15" x14ac:dyDescent="0.2">
      <c r="L598" s="220"/>
      <c r="M598" s="220"/>
      <c r="N598" s="220"/>
      <c r="O598" s="220"/>
    </row>
    <row r="599" spans="12:15" x14ac:dyDescent="0.2">
      <c r="L599" s="220"/>
      <c r="M599" s="220"/>
      <c r="N599" s="220"/>
      <c r="O599" s="220"/>
    </row>
    <row r="600" spans="12:15" x14ac:dyDescent="0.2">
      <c r="L600" s="220"/>
      <c r="M600" s="220"/>
      <c r="N600" s="220"/>
      <c r="O600" s="220"/>
    </row>
    <row r="601" spans="12:15" x14ac:dyDescent="0.2">
      <c r="L601" s="220"/>
      <c r="M601" s="220"/>
      <c r="N601" s="220"/>
      <c r="O601" s="220"/>
    </row>
    <row r="602" spans="12:15" x14ac:dyDescent="0.2">
      <c r="L602" s="220"/>
      <c r="M602" s="220"/>
      <c r="N602" s="220"/>
      <c r="O602" s="220"/>
    </row>
    <row r="603" spans="12:15" x14ac:dyDescent="0.2">
      <c r="L603" s="220"/>
      <c r="M603" s="220"/>
      <c r="N603" s="220"/>
      <c r="O603" s="220"/>
    </row>
    <row r="604" spans="12:15" x14ac:dyDescent="0.2">
      <c r="L604" s="220"/>
      <c r="M604" s="220"/>
      <c r="N604" s="220"/>
      <c r="O604" s="220"/>
    </row>
    <row r="605" spans="12:15" x14ac:dyDescent="0.2">
      <c r="L605" s="220"/>
      <c r="M605" s="220"/>
      <c r="N605" s="220"/>
      <c r="O605" s="220"/>
    </row>
    <row r="606" spans="12:15" x14ac:dyDescent="0.2">
      <c r="L606" s="220"/>
      <c r="M606" s="220"/>
      <c r="N606" s="220"/>
      <c r="O606" s="220"/>
    </row>
    <row r="607" spans="12:15" x14ac:dyDescent="0.2">
      <c r="L607" s="220"/>
      <c r="M607" s="220"/>
      <c r="N607" s="220"/>
      <c r="O607" s="220"/>
    </row>
    <row r="608" spans="12:15" x14ac:dyDescent="0.2">
      <c r="L608" s="220"/>
      <c r="M608" s="220"/>
      <c r="N608" s="220"/>
      <c r="O608" s="220"/>
    </row>
    <row r="609" spans="12:15" x14ac:dyDescent="0.2">
      <c r="L609" s="220"/>
      <c r="M609" s="220"/>
      <c r="N609" s="220"/>
      <c r="O609" s="220"/>
    </row>
    <row r="610" spans="12:15" x14ac:dyDescent="0.2">
      <c r="L610" s="220"/>
      <c r="M610" s="220"/>
      <c r="N610" s="220"/>
      <c r="O610" s="220"/>
    </row>
    <row r="611" spans="12:15" x14ac:dyDescent="0.2">
      <c r="L611" s="220"/>
      <c r="M611" s="220"/>
      <c r="N611" s="220"/>
      <c r="O611" s="220"/>
    </row>
    <row r="612" spans="12:15" x14ac:dyDescent="0.2">
      <c r="L612" s="220"/>
      <c r="M612" s="220"/>
      <c r="N612" s="220"/>
      <c r="O612" s="220"/>
    </row>
    <row r="613" spans="12:15" x14ac:dyDescent="0.2">
      <c r="L613" s="220"/>
      <c r="M613" s="220"/>
      <c r="N613" s="220"/>
      <c r="O613" s="220"/>
    </row>
    <row r="614" spans="12:15" x14ac:dyDescent="0.2">
      <c r="L614" s="220"/>
      <c r="M614" s="220"/>
      <c r="N614" s="220"/>
      <c r="O614" s="220"/>
    </row>
    <row r="615" spans="12:15" x14ac:dyDescent="0.2">
      <c r="L615" s="220"/>
      <c r="M615" s="220"/>
      <c r="N615" s="220"/>
      <c r="O615" s="220"/>
    </row>
    <row r="616" spans="12:15" x14ac:dyDescent="0.2">
      <c r="L616" s="220"/>
      <c r="M616" s="220"/>
      <c r="N616" s="220"/>
      <c r="O616" s="220"/>
    </row>
    <row r="617" spans="12:15" x14ac:dyDescent="0.2">
      <c r="L617" s="220"/>
      <c r="M617" s="220"/>
      <c r="N617" s="220"/>
      <c r="O617" s="220"/>
    </row>
    <row r="618" spans="12:15" x14ac:dyDescent="0.2">
      <c r="L618" s="220"/>
      <c r="M618" s="220"/>
      <c r="N618" s="220"/>
      <c r="O618" s="220"/>
    </row>
    <row r="619" spans="12:15" x14ac:dyDescent="0.2">
      <c r="L619" s="220"/>
      <c r="M619" s="220"/>
      <c r="N619" s="220"/>
      <c r="O619" s="220"/>
    </row>
    <row r="620" spans="12:15" x14ac:dyDescent="0.2">
      <c r="L620" s="220"/>
      <c r="M620" s="220"/>
      <c r="N620" s="220"/>
      <c r="O620" s="220"/>
    </row>
    <row r="621" spans="12:15" x14ac:dyDescent="0.2">
      <c r="L621" s="220"/>
      <c r="M621" s="220"/>
      <c r="N621" s="220"/>
      <c r="O621" s="220"/>
    </row>
    <row r="622" spans="12:15" x14ac:dyDescent="0.2">
      <c r="L622" s="220"/>
      <c r="M622" s="220"/>
      <c r="N622" s="220"/>
      <c r="O622" s="220"/>
    </row>
    <row r="623" spans="12:15" x14ac:dyDescent="0.2">
      <c r="L623" s="220"/>
      <c r="M623" s="220"/>
      <c r="N623" s="220"/>
      <c r="O623" s="220"/>
    </row>
    <row r="624" spans="12:15" x14ac:dyDescent="0.2">
      <c r="L624" s="220"/>
      <c r="M624" s="220"/>
      <c r="N624" s="220"/>
      <c r="O624" s="220"/>
    </row>
    <row r="625" spans="12:15" x14ac:dyDescent="0.2">
      <c r="L625" s="220"/>
      <c r="M625" s="220"/>
      <c r="N625" s="220"/>
      <c r="O625" s="220"/>
    </row>
    <row r="626" spans="12:15" x14ac:dyDescent="0.2">
      <c r="L626" s="220"/>
      <c r="M626" s="220"/>
      <c r="N626" s="220"/>
      <c r="O626" s="220"/>
    </row>
    <row r="627" spans="12:15" x14ac:dyDescent="0.2">
      <c r="L627" s="220"/>
      <c r="M627" s="220"/>
      <c r="N627" s="220"/>
      <c r="O627" s="220"/>
    </row>
    <row r="628" spans="12:15" x14ac:dyDescent="0.2">
      <c r="L628" s="220"/>
      <c r="M628" s="220"/>
      <c r="N628" s="220"/>
      <c r="O628" s="220"/>
    </row>
    <row r="629" spans="12:15" x14ac:dyDescent="0.2">
      <c r="L629" s="220"/>
      <c r="M629" s="220"/>
      <c r="N629" s="220"/>
      <c r="O629" s="220"/>
    </row>
    <row r="630" spans="12:15" x14ac:dyDescent="0.2">
      <c r="L630" s="220"/>
      <c r="M630" s="220"/>
      <c r="N630" s="220"/>
      <c r="O630" s="220"/>
    </row>
    <row r="631" spans="12:15" x14ac:dyDescent="0.2">
      <c r="L631" s="220"/>
      <c r="M631" s="220"/>
      <c r="N631" s="220"/>
      <c r="O631" s="220"/>
    </row>
    <row r="632" spans="12:15" x14ac:dyDescent="0.2">
      <c r="L632" s="220"/>
      <c r="M632" s="220"/>
      <c r="N632" s="220"/>
      <c r="O632" s="220"/>
    </row>
    <row r="633" spans="12:15" x14ac:dyDescent="0.2">
      <c r="L633" s="220"/>
      <c r="M633" s="220"/>
      <c r="N633" s="220"/>
      <c r="O633" s="220"/>
    </row>
    <row r="634" spans="12:15" x14ac:dyDescent="0.2">
      <c r="L634" s="220"/>
      <c r="M634" s="220"/>
      <c r="N634" s="220"/>
      <c r="O634" s="220"/>
    </row>
    <row r="635" spans="12:15" x14ac:dyDescent="0.2">
      <c r="L635" s="220"/>
      <c r="M635" s="220"/>
      <c r="N635" s="220"/>
      <c r="O635" s="220"/>
    </row>
    <row r="636" spans="12:15" x14ac:dyDescent="0.2">
      <c r="L636" s="220"/>
      <c r="M636" s="220"/>
      <c r="N636" s="220"/>
      <c r="O636" s="220"/>
    </row>
    <row r="637" spans="12:15" x14ac:dyDescent="0.2">
      <c r="L637" s="220"/>
      <c r="M637" s="220"/>
      <c r="N637" s="220"/>
      <c r="O637" s="220"/>
    </row>
    <row r="638" spans="12:15" x14ac:dyDescent="0.2">
      <c r="L638" s="220"/>
      <c r="M638" s="220"/>
      <c r="N638" s="220"/>
      <c r="O638" s="220"/>
    </row>
    <row r="639" spans="12:15" x14ac:dyDescent="0.2">
      <c r="L639" s="220"/>
      <c r="M639" s="220"/>
      <c r="N639" s="220"/>
      <c r="O639" s="220"/>
    </row>
    <row r="640" spans="12:15" x14ac:dyDescent="0.2">
      <c r="L640" s="220"/>
      <c r="M640" s="220"/>
      <c r="N640" s="220"/>
      <c r="O640" s="220"/>
    </row>
    <row r="641" spans="12:15" x14ac:dyDescent="0.2">
      <c r="L641" s="220"/>
      <c r="M641" s="220"/>
      <c r="N641" s="220"/>
      <c r="O641" s="220"/>
    </row>
    <row r="642" spans="12:15" x14ac:dyDescent="0.2">
      <c r="L642" s="220"/>
      <c r="M642" s="220"/>
      <c r="N642" s="220"/>
      <c r="O642" s="220"/>
    </row>
    <row r="643" spans="12:15" x14ac:dyDescent="0.2">
      <c r="L643" s="220"/>
      <c r="M643" s="220"/>
      <c r="N643" s="220"/>
      <c r="O643" s="220"/>
    </row>
    <row r="644" spans="12:15" x14ac:dyDescent="0.2">
      <c r="L644" s="220"/>
      <c r="M644" s="220"/>
      <c r="N644" s="220"/>
      <c r="O644" s="220"/>
    </row>
    <row r="645" spans="12:15" x14ac:dyDescent="0.2">
      <c r="L645" s="220"/>
      <c r="M645" s="220"/>
      <c r="N645" s="220"/>
      <c r="O645" s="220"/>
    </row>
    <row r="646" spans="12:15" x14ac:dyDescent="0.2">
      <c r="L646" s="220"/>
      <c r="M646" s="220"/>
      <c r="N646" s="220"/>
      <c r="O646" s="220"/>
    </row>
    <row r="647" spans="12:15" x14ac:dyDescent="0.2">
      <c r="L647" s="220"/>
      <c r="M647" s="220"/>
      <c r="N647" s="220"/>
      <c r="O647" s="220"/>
    </row>
    <row r="648" spans="12:15" x14ac:dyDescent="0.2">
      <c r="L648" s="220"/>
      <c r="M648" s="220"/>
      <c r="N648" s="220"/>
      <c r="O648" s="220"/>
    </row>
    <row r="649" spans="12:15" x14ac:dyDescent="0.2">
      <c r="L649" s="220"/>
      <c r="M649" s="220"/>
      <c r="N649" s="220"/>
      <c r="O649" s="220"/>
    </row>
    <row r="650" spans="12:15" x14ac:dyDescent="0.2">
      <c r="L650" s="220"/>
      <c r="M650" s="220"/>
      <c r="N650" s="220"/>
      <c r="O650" s="220"/>
    </row>
    <row r="651" spans="12:15" x14ac:dyDescent="0.2">
      <c r="L651" s="220"/>
      <c r="M651" s="220"/>
      <c r="N651" s="220"/>
      <c r="O651" s="220"/>
    </row>
    <row r="652" spans="12:15" x14ac:dyDescent="0.2">
      <c r="L652" s="220"/>
      <c r="M652" s="220"/>
      <c r="N652" s="220"/>
      <c r="O652" s="220"/>
    </row>
    <row r="653" spans="12:15" x14ac:dyDescent="0.2">
      <c r="L653" s="220"/>
      <c r="M653" s="220"/>
      <c r="N653" s="220"/>
      <c r="O653" s="220"/>
    </row>
    <row r="654" spans="12:15" x14ac:dyDescent="0.2">
      <c r="L654" s="220"/>
      <c r="M654" s="220"/>
      <c r="N654" s="220"/>
      <c r="O654" s="220"/>
    </row>
    <row r="655" spans="12:15" x14ac:dyDescent="0.2">
      <c r="L655" s="220"/>
      <c r="M655" s="220"/>
      <c r="N655" s="220"/>
      <c r="O655" s="220"/>
    </row>
    <row r="656" spans="12:15" x14ac:dyDescent="0.2">
      <c r="L656" s="220"/>
      <c r="M656" s="220"/>
      <c r="N656" s="220"/>
      <c r="O656" s="220"/>
    </row>
    <row r="657" spans="12:15" x14ac:dyDescent="0.2">
      <c r="L657" s="220"/>
      <c r="M657" s="220"/>
      <c r="N657" s="220"/>
      <c r="O657" s="220"/>
    </row>
    <row r="658" spans="12:15" x14ac:dyDescent="0.2">
      <c r="L658" s="220"/>
      <c r="M658" s="220"/>
      <c r="N658" s="220"/>
      <c r="O658" s="220"/>
    </row>
    <row r="659" spans="12:15" x14ac:dyDescent="0.2">
      <c r="L659" s="220"/>
      <c r="M659" s="220"/>
      <c r="N659" s="220"/>
      <c r="O659" s="220"/>
    </row>
    <row r="660" spans="12:15" x14ac:dyDescent="0.2">
      <c r="L660" s="220"/>
      <c r="M660" s="220"/>
      <c r="N660" s="220"/>
      <c r="O660" s="220"/>
    </row>
    <row r="661" spans="12:15" x14ac:dyDescent="0.2">
      <c r="L661" s="220"/>
      <c r="M661" s="220"/>
      <c r="N661" s="220"/>
      <c r="O661" s="220"/>
    </row>
    <row r="662" spans="12:15" x14ac:dyDescent="0.2">
      <c r="L662" s="220"/>
      <c r="M662" s="220"/>
      <c r="N662" s="220"/>
      <c r="O662" s="220"/>
    </row>
    <row r="663" spans="12:15" x14ac:dyDescent="0.2">
      <c r="L663" s="220"/>
      <c r="M663" s="220"/>
      <c r="N663" s="220"/>
      <c r="O663" s="220"/>
    </row>
    <row r="664" spans="12:15" x14ac:dyDescent="0.2">
      <c r="L664" s="220"/>
      <c r="M664" s="220"/>
      <c r="N664" s="220"/>
      <c r="O664" s="220"/>
    </row>
    <row r="665" spans="12:15" x14ac:dyDescent="0.2">
      <c r="L665" s="220"/>
      <c r="M665" s="220"/>
      <c r="N665" s="220"/>
      <c r="O665" s="220"/>
    </row>
    <row r="666" spans="12:15" x14ac:dyDescent="0.2">
      <c r="L666" s="220"/>
      <c r="M666" s="220"/>
      <c r="N666" s="220"/>
      <c r="O666" s="220"/>
    </row>
    <row r="667" spans="12:15" x14ac:dyDescent="0.2">
      <c r="L667" s="220"/>
      <c r="M667" s="220"/>
      <c r="N667" s="220"/>
      <c r="O667" s="220"/>
    </row>
    <row r="668" spans="12:15" x14ac:dyDescent="0.2">
      <c r="L668" s="220"/>
      <c r="M668" s="220"/>
      <c r="N668" s="220"/>
      <c r="O668" s="220"/>
    </row>
    <row r="669" spans="12:15" x14ac:dyDescent="0.2">
      <c r="L669" s="220"/>
      <c r="M669" s="220"/>
      <c r="N669" s="220"/>
      <c r="O669" s="220"/>
    </row>
    <row r="670" spans="12:15" x14ac:dyDescent="0.2">
      <c r="L670" s="220"/>
      <c r="M670" s="220"/>
      <c r="N670" s="220"/>
      <c r="O670" s="220"/>
    </row>
    <row r="671" spans="12:15" x14ac:dyDescent="0.2">
      <c r="L671" s="220"/>
      <c r="M671" s="220"/>
      <c r="N671" s="220"/>
      <c r="O671" s="220"/>
    </row>
    <row r="672" spans="12:15" x14ac:dyDescent="0.2">
      <c r="L672" s="220"/>
      <c r="M672" s="220"/>
      <c r="N672" s="220"/>
      <c r="O672" s="220"/>
    </row>
    <row r="673" spans="12:15" x14ac:dyDescent="0.2">
      <c r="L673" s="220"/>
      <c r="M673" s="220"/>
      <c r="N673" s="220"/>
      <c r="O673" s="220"/>
    </row>
    <row r="674" spans="12:15" x14ac:dyDescent="0.2">
      <c r="L674" s="220"/>
      <c r="M674" s="220"/>
      <c r="N674" s="220"/>
      <c r="O674" s="220"/>
    </row>
    <row r="675" spans="12:15" x14ac:dyDescent="0.2">
      <c r="L675" s="220"/>
      <c r="M675" s="220"/>
      <c r="N675" s="220"/>
      <c r="O675" s="220"/>
    </row>
    <row r="676" spans="12:15" x14ac:dyDescent="0.2">
      <c r="L676" s="220"/>
      <c r="M676" s="220"/>
      <c r="N676" s="220"/>
      <c r="O676" s="220"/>
    </row>
    <row r="677" spans="12:15" x14ac:dyDescent="0.2">
      <c r="L677" s="220"/>
      <c r="M677" s="220"/>
      <c r="N677" s="220"/>
      <c r="O677" s="220"/>
    </row>
    <row r="678" spans="12:15" x14ac:dyDescent="0.2">
      <c r="L678" s="220"/>
      <c r="M678" s="220"/>
      <c r="N678" s="220"/>
      <c r="O678" s="220"/>
    </row>
    <row r="679" spans="12:15" x14ac:dyDescent="0.2">
      <c r="L679" s="220"/>
      <c r="M679" s="220"/>
      <c r="N679" s="220"/>
      <c r="O679" s="220"/>
    </row>
    <row r="680" spans="12:15" x14ac:dyDescent="0.2">
      <c r="L680" s="220"/>
      <c r="M680" s="220"/>
      <c r="N680" s="220"/>
      <c r="O680" s="220"/>
    </row>
    <row r="681" spans="12:15" x14ac:dyDescent="0.2">
      <c r="L681" s="220"/>
      <c r="M681" s="220"/>
      <c r="N681" s="220"/>
      <c r="O681" s="220"/>
    </row>
    <row r="682" spans="12:15" x14ac:dyDescent="0.2">
      <c r="L682" s="220"/>
      <c r="M682" s="220"/>
      <c r="N682" s="220"/>
      <c r="O682" s="220"/>
    </row>
    <row r="683" spans="12:15" x14ac:dyDescent="0.2">
      <c r="L683" s="220"/>
      <c r="M683" s="220"/>
      <c r="N683" s="220"/>
      <c r="O683" s="220"/>
    </row>
    <row r="684" spans="12:15" x14ac:dyDescent="0.2">
      <c r="L684" s="220"/>
      <c r="M684" s="220"/>
      <c r="N684" s="220"/>
      <c r="O684" s="220"/>
    </row>
    <row r="685" spans="12:15" x14ac:dyDescent="0.2">
      <c r="L685" s="220"/>
      <c r="M685" s="220"/>
      <c r="N685" s="220"/>
      <c r="O685" s="220"/>
    </row>
    <row r="686" spans="12:15" x14ac:dyDescent="0.2">
      <c r="L686" s="220"/>
      <c r="M686" s="220"/>
      <c r="N686" s="220"/>
      <c r="O686" s="220"/>
    </row>
    <row r="687" spans="12:15" x14ac:dyDescent="0.2">
      <c r="L687" s="220"/>
      <c r="M687" s="220"/>
      <c r="N687" s="220"/>
      <c r="O687" s="220"/>
    </row>
    <row r="688" spans="12:15" x14ac:dyDescent="0.2">
      <c r="L688" s="220"/>
      <c r="M688" s="220"/>
      <c r="N688" s="220"/>
      <c r="O688" s="220"/>
    </row>
    <row r="689" spans="12:15" x14ac:dyDescent="0.2">
      <c r="L689" s="220"/>
      <c r="M689" s="220"/>
      <c r="N689" s="220"/>
      <c r="O689" s="220"/>
    </row>
    <row r="690" spans="12:15" x14ac:dyDescent="0.2">
      <c r="L690" s="220"/>
      <c r="M690" s="220"/>
      <c r="N690" s="220"/>
      <c r="O690" s="220"/>
    </row>
    <row r="691" spans="12:15" x14ac:dyDescent="0.2">
      <c r="L691" s="220"/>
      <c r="M691" s="220"/>
      <c r="N691" s="220"/>
      <c r="O691" s="220"/>
    </row>
    <row r="692" spans="12:15" x14ac:dyDescent="0.2">
      <c r="L692" s="220"/>
      <c r="M692" s="220"/>
      <c r="N692" s="220"/>
      <c r="O692" s="220"/>
    </row>
    <row r="693" spans="12:15" x14ac:dyDescent="0.2">
      <c r="L693" s="220"/>
      <c r="M693" s="220"/>
      <c r="N693" s="220"/>
      <c r="O693" s="220"/>
    </row>
    <row r="694" spans="12:15" x14ac:dyDescent="0.2">
      <c r="L694" s="220"/>
      <c r="M694" s="220"/>
      <c r="N694" s="220"/>
      <c r="O694" s="220"/>
    </row>
    <row r="695" spans="12:15" x14ac:dyDescent="0.2">
      <c r="L695" s="220"/>
      <c r="M695" s="220"/>
      <c r="N695" s="220"/>
      <c r="O695" s="220"/>
    </row>
    <row r="696" spans="12:15" x14ac:dyDescent="0.2">
      <c r="L696" s="220"/>
      <c r="M696" s="220"/>
      <c r="N696" s="220"/>
      <c r="O696" s="220"/>
    </row>
    <row r="697" spans="12:15" x14ac:dyDescent="0.2">
      <c r="L697" s="220"/>
      <c r="M697" s="220"/>
      <c r="N697" s="220"/>
      <c r="O697" s="220"/>
    </row>
    <row r="698" spans="12:15" x14ac:dyDescent="0.2">
      <c r="L698" s="220"/>
      <c r="M698" s="220"/>
      <c r="N698" s="220"/>
      <c r="O698" s="220"/>
    </row>
    <row r="699" spans="12:15" x14ac:dyDescent="0.2">
      <c r="L699" s="220"/>
      <c r="M699" s="220"/>
      <c r="N699" s="220"/>
      <c r="O699" s="220"/>
    </row>
    <row r="700" spans="12:15" x14ac:dyDescent="0.2">
      <c r="L700" s="220"/>
      <c r="M700" s="220"/>
      <c r="N700" s="220"/>
      <c r="O700" s="220"/>
    </row>
    <row r="701" spans="12:15" x14ac:dyDescent="0.2">
      <c r="L701" s="220"/>
      <c r="M701" s="220"/>
      <c r="N701" s="220"/>
      <c r="O701" s="220"/>
    </row>
    <row r="702" spans="12:15" x14ac:dyDescent="0.2">
      <c r="L702" s="220"/>
      <c r="M702" s="220"/>
      <c r="N702" s="220"/>
      <c r="O702" s="220"/>
    </row>
    <row r="703" spans="12:15" x14ac:dyDescent="0.2">
      <c r="L703" s="220"/>
      <c r="M703" s="220"/>
      <c r="N703" s="220"/>
      <c r="O703" s="220"/>
    </row>
    <row r="704" spans="12:15" x14ac:dyDescent="0.2">
      <c r="L704" s="220"/>
      <c r="M704" s="220"/>
      <c r="N704" s="220"/>
      <c r="O704" s="220"/>
    </row>
    <row r="705" spans="12:15" x14ac:dyDescent="0.2">
      <c r="L705" s="220"/>
      <c r="M705" s="220"/>
      <c r="N705" s="220"/>
      <c r="O705" s="220"/>
    </row>
    <row r="706" spans="12:15" x14ac:dyDescent="0.2">
      <c r="L706" s="220"/>
      <c r="M706" s="220"/>
      <c r="N706" s="220"/>
      <c r="O706" s="220"/>
    </row>
    <row r="707" spans="12:15" x14ac:dyDescent="0.2">
      <c r="L707" s="220"/>
      <c r="M707" s="220"/>
      <c r="N707" s="220"/>
      <c r="O707" s="220"/>
    </row>
    <row r="708" spans="12:15" x14ac:dyDescent="0.2">
      <c r="L708" s="220"/>
      <c r="M708" s="220"/>
      <c r="N708" s="220"/>
      <c r="O708" s="220"/>
    </row>
    <row r="709" spans="12:15" x14ac:dyDescent="0.2">
      <c r="L709" s="220"/>
      <c r="M709" s="220"/>
      <c r="N709" s="220"/>
      <c r="O709" s="220"/>
    </row>
    <row r="710" spans="12:15" x14ac:dyDescent="0.2">
      <c r="L710" s="220"/>
      <c r="M710" s="220"/>
      <c r="N710" s="220"/>
      <c r="O710" s="220"/>
    </row>
    <row r="711" spans="12:15" x14ac:dyDescent="0.2">
      <c r="L711" s="220"/>
      <c r="M711" s="220"/>
      <c r="N711" s="220"/>
      <c r="O711" s="220"/>
    </row>
    <row r="712" spans="12:15" x14ac:dyDescent="0.2">
      <c r="L712" s="220"/>
      <c r="M712" s="220"/>
      <c r="N712" s="220"/>
      <c r="O712" s="220"/>
    </row>
    <row r="713" spans="12:15" x14ac:dyDescent="0.2">
      <c r="L713" s="220"/>
      <c r="M713" s="220"/>
      <c r="N713" s="220"/>
      <c r="O713" s="220"/>
    </row>
    <row r="714" spans="12:15" x14ac:dyDescent="0.2">
      <c r="L714" s="220"/>
      <c r="M714" s="220"/>
      <c r="N714" s="220"/>
      <c r="O714" s="220"/>
    </row>
    <row r="715" spans="12:15" x14ac:dyDescent="0.2">
      <c r="L715" s="220"/>
      <c r="M715" s="220"/>
      <c r="N715" s="220"/>
      <c r="O715" s="220"/>
    </row>
    <row r="716" spans="12:15" x14ac:dyDescent="0.2">
      <c r="L716" s="220"/>
      <c r="M716" s="220"/>
      <c r="N716" s="220"/>
      <c r="O716" s="220"/>
    </row>
    <row r="717" spans="12:15" x14ac:dyDescent="0.2">
      <c r="L717" s="220"/>
      <c r="M717" s="220"/>
      <c r="N717" s="220"/>
      <c r="O717" s="220"/>
    </row>
    <row r="718" spans="12:15" x14ac:dyDescent="0.2">
      <c r="L718" s="220"/>
      <c r="M718" s="220"/>
      <c r="N718" s="220"/>
      <c r="O718" s="220"/>
    </row>
    <row r="719" spans="12:15" x14ac:dyDescent="0.2">
      <c r="L719" s="220"/>
      <c r="M719" s="220"/>
      <c r="N719" s="220"/>
      <c r="O719" s="220"/>
    </row>
    <row r="720" spans="12:15" x14ac:dyDescent="0.2">
      <c r="L720" s="220"/>
      <c r="M720" s="220"/>
      <c r="N720" s="220"/>
      <c r="O720" s="220"/>
    </row>
    <row r="721" spans="12:15" x14ac:dyDescent="0.2">
      <c r="L721" s="220"/>
      <c r="M721" s="220"/>
      <c r="N721" s="220"/>
      <c r="O721" s="220"/>
    </row>
    <row r="722" spans="12:15" x14ac:dyDescent="0.2">
      <c r="L722" s="220"/>
      <c r="M722" s="220"/>
      <c r="N722" s="220"/>
      <c r="O722" s="220"/>
    </row>
    <row r="723" spans="12:15" x14ac:dyDescent="0.2">
      <c r="L723" s="220"/>
      <c r="M723" s="220"/>
      <c r="N723" s="220"/>
      <c r="O723" s="220"/>
    </row>
    <row r="724" spans="12:15" x14ac:dyDescent="0.2">
      <c r="L724" s="220"/>
      <c r="M724" s="220"/>
      <c r="N724" s="220"/>
      <c r="O724" s="220"/>
    </row>
    <row r="725" spans="12:15" x14ac:dyDescent="0.2">
      <c r="L725" s="220"/>
      <c r="M725" s="220"/>
      <c r="N725" s="220"/>
      <c r="O725" s="220"/>
    </row>
    <row r="726" spans="12:15" x14ac:dyDescent="0.2">
      <c r="L726" s="220"/>
      <c r="M726" s="220"/>
      <c r="N726" s="220"/>
      <c r="O726" s="220"/>
    </row>
    <row r="727" spans="12:15" x14ac:dyDescent="0.2">
      <c r="L727" s="220"/>
      <c r="M727" s="220"/>
      <c r="N727" s="220"/>
      <c r="O727" s="220"/>
    </row>
    <row r="728" spans="12:15" x14ac:dyDescent="0.2">
      <c r="L728" s="220"/>
      <c r="M728" s="220"/>
      <c r="N728" s="220"/>
      <c r="O728" s="220"/>
    </row>
    <row r="729" spans="12:15" x14ac:dyDescent="0.2">
      <c r="L729" s="220"/>
      <c r="M729" s="220"/>
      <c r="N729" s="220"/>
      <c r="O729" s="220"/>
    </row>
    <row r="730" spans="12:15" x14ac:dyDescent="0.2">
      <c r="L730" s="220"/>
      <c r="M730" s="220"/>
      <c r="N730" s="220"/>
      <c r="O730" s="220"/>
    </row>
    <row r="731" spans="12:15" x14ac:dyDescent="0.2">
      <c r="L731" s="220"/>
      <c r="M731" s="220"/>
      <c r="N731" s="220"/>
      <c r="O731" s="220"/>
    </row>
    <row r="732" spans="12:15" x14ac:dyDescent="0.2">
      <c r="L732" s="220"/>
      <c r="M732" s="220"/>
      <c r="N732" s="220"/>
      <c r="O732" s="220"/>
    </row>
    <row r="733" spans="12:15" x14ac:dyDescent="0.2">
      <c r="L733" s="220"/>
      <c r="M733" s="220"/>
      <c r="N733" s="220"/>
      <c r="O733" s="220"/>
    </row>
    <row r="734" spans="12:15" x14ac:dyDescent="0.2">
      <c r="L734" s="220"/>
      <c r="M734" s="220"/>
      <c r="N734" s="220"/>
      <c r="O734" s="220"/>
    </row>
    <row r="735" spans="12:15" x14ac:dyDescent="0.2">
      <c r="L735" s="220"/>
      <c r="M735" s="220"/>
      <c r="N735" s="220"/>
      <c r="O735" s="220"/>
    </row>
    <row r="736" spans="12:15" x14ac:dyDescent="0.2">
      <c r="L736" s="220"/>
      <c r="M736" s="220"/>
      <c r="N736" s="220"/>
      <c r="O736" s="220"/>
    </row>
    <row r="737" spans="12:15" x14ac:dyDescent="0.2">
      <c r="L737" s="220"/>
      <c r="M737" s="220"/>
      <c r="N737" s="220"/>
      <c r="O737" s="220"/>
    </row>
    <row r="738" spans="12:15" x14ac:dyDescent="0.2">
      <c r="L738" s="220"/>
      <c r="M738" s="220"/>
      <c r="N738" s="220"/>
      <c r="O738" s="220"/>
    </row>
    <row r="739" spans="12:15" x14ac:dyDescent="0.2">
      <c r="L739" s="220"/>
      <c r="M739" s="220"/>
      <c r="N739" s="220"/>
      <c r="O739" s="220"/>
    </row>
    <row r="740" spans="12:15" x14ac:dyDescent="0.2">
      <c r="L740" s="220"/>
      <c r="M740" s="220"/>
      <c r="N740" s="220"/>
      <c r="O740" s="220"/>
    </row>
  </sheetData>
  <mergeCells count="8">
    <mergeCell ref="A5:K5"/>
    <mergeCell ref="A3:A4"/>
    <mergeCell ref="B3:B4"/>
    <mergeCell ref="D3:G3"/>
    <mergeCell ref="C3:C4"/>
    <mergeCell ref="H3:K3"/>
    <mergeCell ref="L3:O3"/>
    <mergeCell ref="A2: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6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L76" sqref="L7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71</v>
      </c>
    </row>
    <row r="3" spans="1:25" ht="15.75" x14ac:dyDescent="0.25">
      <c r="B3" s="20" t="s">
        <v>147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122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06" t="s">
        <v>65</v>
      </c>
      <c r="K5" s="106"/>
      <c r="L5" s="106"/>
      <c r="M5" s="132" t="s">
        <v>67</v>
      </c>
      <c r="N5" s="132" t="s">
        <v>68</v>
      </c>
      <c r="O5" s="132" t="s">
        <v>69</v>
      </c>
      <c r="P5" s="128" t="s">
        <v>122</v>
      </c>
      <c r="Q5" s="117" t="s">
        <v>65</v>
      </c>
      <c r="R5" s="118"/>
      <c r="S5" s="118"/>
      <c r="T5" s="119"/>
      <c r="U5" s="115" t="s">
        <v>122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95" t="s">
        <v>274</v>
      </c>
      <c r="K6" s="95" t="s">
        <v>275</v>
      </c>
      <c r="L6" s="95" t="s">
        <v>276</v>
      </c>
      <c r="M6" s="133"/>
      <c r="N6" s="133"/>
      <c r="O6" s="133"/>
      <c r="P6" s="129"/>
      <c r="Q6" s="34" t="s">
        <v>66</v>
      </c>
      <c r="R6" s="34" t="s">
        <v>67</v>
      </c>
      <c r="S6" s="34" t="s">
        <v>68</v>
      </c>
      <c r="T6" s="34" t="s">
        <v>69</v>
      </c>
      <c r="U6" s="116"/>
      <c r="V6" s="34" t="s">
        <v>66</v>
      </c>
      <c r="W6" s="34" t="s">
        <v>67</v>
      </c>
      <c r="X6" s="34" t="s">
        <v>68</v>
      </c>
      <c r="Y6" s="34" t="s">
        <v>69</v>
      </c>
    </row>
    <row r="7" spans="1:25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11132</v>
      </c>
      <c r="I7" s="43">
        <v>2783</v>
      </c>
      <c r="J7" s="43">
        <v>928</v>
      </c>
      <c r="K7" s="43">
        <v>928</v>
      </c>
      <c r="L7" s="43">
        <v>927</v>
      </c>
      <c r="M7" s="13">
        <v>2783</v>
      </c>
      <c r="N7" s="13">
        <v>2783</v>
      </c>
      <c r="O7" s="13">
        <v>2783</v>
      </c>
      <c r="P7" s="27">
        <v>295</v>
      </c>
      <c r="Q7" s="32">
        <v>74</v>
      </c>
      <c r="R7" s="32">
        <v>74</v>
      </c>
      <c r="S7" s="32">
        <v>74</v>
      </c>
      <c r="T7" s="32">
        <v>73</v>
      </c>
      <c r="U7" s="32">
        <v>10837</v>
      </c>
      <c r="V7" s="32">
        <v>2709</v>
      </c>
      <c r="W7" s="32">
        <v>2709</v>
      </c>
      <c r="X7" s="32">
        <v>2709</v>
      </c>
      <c r="Y7" s="32">
        <v>2710</v>
      </c>
    </row>
    <row r="8" spans="1:25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20083</v>
      </c>
      <c r="I8" s="43">
        <v>5021</v>
      </c>
      <c r="J8" s="43">
        <v>1674</v>
      </c>
      <c r="K8" s="43">
        <v>1674</v>
      </c>
      <c r="L8" s="43">
        <v>1673</v>
      </c>
      <c r="M8" s="13">
        <v>5021</v>
      </c>
      <c r="N8" s="13">
        <v>5021</v>
      </c>
      <c r="O8" s="13">
        <v>5020</v>
      </c>
      <c r="P8" s="27">
        <v>1461</v>
      </c>
      <c r="Q8" s="32">
        <v>365</v>
      </c>
      <c r="R8" s="32">
        <v>365</v>
      </c>
      <c r="S8" s="32">
        <v>365</v>
      </c>
      <c r="T8" s="32">
        <v>366</v>
      </c>
      <c r="U8" s="32">
        <v>18622</v>
      </c>
      <c r="V8" s="32">
        <v>4656</v>
      </c>
      <c r="W8" s="32">
        <v>4656</v>
      </c>
      <c r="X8" s="32">
        <v>4656</v>
      </c>
      <c r="Y8" s="32">
        <v>4654</v>
      </c>
    </row>
    <row r="9" spans="1:25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23583</v>
      </c>
      <c r="I9" s="43">
        <v>5896</v>
      </c>
      <c r="J9" s="43">
        <v>1965</v>
      </c>
      <c r="K9" s="43">
        <v>1965</v>
      </c>
      <c r="L9" s="43">
        <v>1966</v>
      </c>
      <c r="M9" s="13">
        <v>5896</v>
      </c>
      <c r="N9" s="13">
        <v>5896</v>
      </c>
      <c r="O9" s="13">
        <v>5895</v>
      </c>
      <c r="P9" s="27">
        <v>22946</v>
      </c>
      <c r="Q9" s="32">
        <v>5737</v>
      </c>
      <c r="R9" s="32">
        <v>5737</v>
      </c>
      <c r="S9" s="32">
        <v>5737</v>
      </c>
      <c r="T9" s="32">
        <v>5735</v>
      </c>
      <c r="U9" s="32">
        <v>637</v>
      </c>
      <c r="V9" s="32">
        <v>159</v>
      </c>
      <c r="W9" s="32">
        <v>159</v>
      </c>
      <c r="X9" s="32">
        <v>159</v>
      </c>
      <c r="Y9" s="32">
        <v>160</v>
      </c>
    </row>
    <row r="10" spans="1:25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16797</v>
      </c>
      <c r="I10" s="43">
        <v>4199</v>
      </c>
      <c r="J10" s="43">
        <v>1400</v>
      </c>
      <c r="K10" s="43">
        <v>1400</v>
      </c>
      <c r="L10" s="43">
        <v>1399</v>
      </c>
      <c r="M10" s="13">
        <v>4199</v>
      </c>
      <c r="N10" s="13">
        <v>4199</v>
      </c>
      <c r="O10" s="13">
        <v>4200</v>
      </c>
      <c r="P10" s="27">
        <v>1861</v>
      </c>
      <c r="Q10" s="32">
        <v>465</v>
      </c>
      <c r="R10" s="32">
        <v>465</v>
      </c>
      <c r="S10" s="32">
        <v>465</v>
      </c>
      <c r="T10" s="32">
        <v>466</v>
      </c>
      <c r="U10" s="32">
        <v>14936</v>
      </c>
      <c r="V10" s="32">
        <v>3734</v>
      </c>
      <c r="W10" s="32">
        <v>3734</v>
      </c>
      <c r="X10" s="32">
        <v>3734</v>
      </c>
      <c r="Y10" s="32">
        <v>3734</v>
      </c>
    </row>
    <row r="11" spans="1:25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33798</v>
      </c>
      <c r="I11" s="43">
        <v>8450</v>
      </c>
      <c r="J11" s="43">
        <v>2817</v>
      </c>
      <c r="K11" s="43">
        <v>2817</v>
      </c>
      <c r="L11" s="43">
        <v>2816</v>
      </c>
      <c r="M11" s="13">
        <v>8450</v>
      </c>
      <c r="N11" s="13">
        <v>8450</v>
      </c>
      <c r="O11" s="13">
        <v>8448</v>
      </c>
      <c r="P11" s="27">
        <v>5517</v>
      </c>
      <c r="Q11" s="32">
        <v>1379</v>
      </c>
      <c r="R11" s="32">
        <v>1379</v>
      </c>
      <c r="S11" s="32">
        <v>1379</v>
      </c>
      <c r="T11" s="32">
        <v>1380</v>
      </c>
      <c r="U11" s="32">
        <v>28281</v>
      </c>
      <c r="V11" s="32">
        <v>7071</v>
      </c>
      <c r="W11" s="32">
        <v>7071</v>
      </c>
      <c r="X11" s="32">
        <v>7071</v>
      </c>
      <c r="Y11" s="32">
        <v>7068</v>
      </c>
    </row>
    <row r="12" spans="1:25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11102</v>
      </c>
      <c r="I12" s="43">
        <v>2776</v>
      </c>
      <c r="J12" s="43">
        <v>925</v>
      </c>
      <c r="K12" s="43">
        <v>925</v>
      </c>
      <c r="L12" s="43">
        <v>926</v>
      </c>
      <c r="M12" s="13">
        <v>2776</v>
      </c>
      <c r="N12" s="13">
        <v>2776</v>
      </c>
      <c r="O12" s="13">
        <v>2774</v>
      </c>
      <c r="P12" s="27">
        <v>259</v>
      </c>
      <c r="Q12" s="32">
        <v>65</v>
      </c>
      <c r="R12" s="32">
        <v>65</v>
      </c>
      <c r="S12" s="32">
        <v>65</v>
      </c>
      <c r="T12" s="32">
        <v>64</v>
      </c>
      <c r="U12" s="32">
        <v>10843</v>
      </c>
      <c r="V12" s="32">
        <v>2711</v>
      </c>
      <c r="W12" s="32">
        <v>2711</v>
      </c>
      <c r="X12" s="32">
        <v>2711</v>
      </c>
      <c r="Y12" s="32">
        <v>2710</v>
      </c>
    </row>
    <row r="13" spans="1:25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35622</v>
      </c>
      <c r="I13" s="43">
        <v>8906</v>
      </c>
      <c r="J13" s="43">
        <v>2969</v>
      </c>
      <c r="K13" s="43">
        <v>2969</v>
      </c>
      <c r="L13" s="43">
        <v>2968</v>
      </c>
      <c r="M13" s="13">
        <v>8906</v>
      </c>
      <c r="N13" s="13">
        <v>8906</v>
      </c>
      <c r="O13" s="13">
        <v>8904</v>
      </c>
      <c r="P13" s="27">
        <v>13376</v>
      </c>
      <c r="Q13" s="32">
        <v>3344</v>
      </c>
      <c r="R13" s="32">
        <v>3344</v>
      </c>
      <c r="S13" s="32">
        <v>3344</v>
      </c>
      <c r="T13" s="32">
        <v>3344</v>
      </c>
      <c r="U13" s="32">
        <v>22246</v>
      </c>
      <c r="V13" s="32">
        <v>5562</v>
      </c>
      <c r="W13" s="32">
        <v>5562</v>
      </c>
      <c r="X13" s="32">
        <v>5562</v>
      </c>
      <c r="Y13" s="32">
        <v>5560</v>
      </c>
    </row>
    <row r="14" spans="1:25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27163</v>
      </c>
      <c r="I14" s="43">
        <v>6791</v>
      </c>
      <c r="J14" s="43">
        <v>2264</v>
      </c>
      <c r="K14" s="43">
        <v>2264</v>
      </c>
      <c r="L14" s="43">
        <v>2263</v>
      </c>
      <c r="M14" s="13">
        <v>6791</v>
      </c>
      <c r="N14" s="13">
        <v>6791</v>
      </c>
      <c r="O14" s="13">
        <v>6790</v>
      </c>
      <c r="P14" s="27">
        <v>1370</v>
      </c>
      <c r="Q14" s="32">
        <v>343</v>
      </c>
      <c r="R14" s="32">
        <v>343</v>
      </c>
      <c r="S14" s="32">
        <v>343</v>
      </c>
      <c r="T14" s="32">
        <v>341</v>
      </c>
      <c r="U14" s="32">
        <v>25793</v>
      </c>
      <c r="V14" s="32">
        <v>6448</v>
      </c>
      <c r="W14" s="32">
        <v>6448</v>
      </c>
      <c r="X14" s="32">
        <v>6448</v>
      </c>
      <c r="Y14" s="32">
        <v>6449</v>
      </c>
    </row>
    <row r="15" spans="1:25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64901</v>
      </c>
      <c r="I15" s="43">
        <v>16225</v>
      </c>
      <c r="J15" s="43">
        <v>5408</v>
      </c>
      <c r="K15" s="43">
        <v>5408</v>
      </c>
      <c r="L15" s="43">
        <v>5409</v>
      </c>
      <c r="M15" s="13">
        <v>16225</v>
      </c>
      <c r="N15" s="13">
        <v>16225</v>
      </c>
      <c r="O15" s="13">
        <v>16226</v>
      </c>
      <c r="P15" s="27">
        <v>58237</v>
      </c>
      <c r="Q15" s="32">
        <v>14559</v>
      </c>
      <c r="R15" s="32">
        <v>14559</v>
      </c>
      <c r="S15" s="32">
        <v>14559</v>
      </c>
      <c r="T15" s="32">
        <v>14560</v>
      </c>
      <c r="U15" s="32">
        <v>6664</v>
      </c>
      <c r="V15" s="32">
        <v>1666</v>
      </c>
      <c r="W15" s="32">
        <v>1666</v>
      </c>
      <c r="X15" s="32">
        <v>1666</v>
      </c>
      <c r="Y15" s="32">
        <v>1666</v>
      </c>
    </row>
    <row r="16" spans="1:25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38927</v>
      </c>
      <c r="I16" s="43">
        <v>9732</v>
      </c>
      <c r="J16" s="43">
        <v>3244</v>
      </c>
      <c r="K16" s="43">
        <v>3244</v>
      </c>
      <c r="L16" s="43">
        <v>3244</v>
      </c>
      <c r="M16" s="13">
        <v>9732</v>
      </c>
      <c r="N16" s="13">
        <v>9732</v>
      </c>
      <c r="O16" s="13">
        <v>9731</v>
      </c>
      <c r="P16" s="27">
        <v>3373</v>
      </c>
      <c r="Q16" s="32">
        <v>843</v>
      </c>
      <c r="R16" s="32">
        <v>843</v>
      </c>
      <c r="S16" s="32">
        <v>843</v>
      </c>
      <c r="T16" s="32">
        <v>844</v>
      </c>
      <c r="U16" s="32">
        <v>35554</v>
      </c>
      <c r="V16" s="32">
        <v>8889</v>
      </c>
      <c r="W16" s="32">
        <v>8889</v>
      </c>
      <c r="X16" s="32">
        <v>8889</v>
      </c>
      <c r="Y16" s="32">
        <v>8887</v>
      </c>
    </row>
    <row r="17" spans="1:25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18561</v>
      </c>
      <c r="I17" s="43">
        <v>4640</v>
      </c>
      <c r="J17" s="43">
        <v>1547</v>
      </c>
      <c r="K17" s="43">
        <v>1547</v>
      </c>
      <c r="L17" s="43">
        <v>1546</v>
      </c>
      <c r="M17" s="13">
        <v>4640</v>
      </c>
      <c r="N17" s="13">
        <v>4640</v>
      </c>
      <c r="O17" s="13">
        <v>4641</v>
      </c>
      <c r="P17" s="27">
        <v>17733</v>
      </c>
      <c r="Q17" s="32">
        <v>4433</v>
      </c>
      <c r="R17" s="32">
        <v>4433</v>
      </c>
      <c r="S17" s="32">
        <v>4433</v>
      </c>
      <c r="T17" s="32">
        <v>4434</v>
      </c>
      <c r="U17" s="32">
        <v>828</v>
      </c>
      <c r="V17" s="32">
        <v>207</v>
      </c>
      <c r="W17" s="32">
        <v>207</v>
      </c>
      <c r="X17" s="32">
        <v>207</v>
      </c>
      <c r="Y17" s="32">
        <v>207</v>
      </c>
    </row>
    <row r="18" spans="1:25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20750</v>
      </c>
      <c r="I18" s="43">
        <v>5188</v>
      </c>
      <c r="J18" s="43">
        <v>1729</v>
      </c>
      <c r="K18" s="43">
        <v>1729</v>
      </c>
      <c r="L18" s="43">
        <v>1730</v>
      </c>
      <c r="M18" s="13">
        <v>5188</v>
      </c>
      <c r="N18" s="13">
        <v>5188</v>
      </c>
      <c r="O18" s="13">
        <v>5186</v>
      </c>
      <c r="P18" s="27">
        <v>7060</v>
      </c>
      <c r="Q18" s="32">
        <v>1765</v>
      </c>
      <c r="R18" s="32">
        <v>1765</v>
      </c>
      <c r="S18" s="32">
        <v>1765</v>
      </c>
      <c r="T18" s="32">
        <v>1765</v>
      </c>
      <c r="U18" s="32">
        <v>13690</v>
      </c>
      <c r="V18" s="32">
        <v>3423</v>
      </c>
      <c r="W18" s="32">
        <v>3423</v>
      </c>
      <c r="X18" s="32">
        <v>3423</v>
      </c>
      <c r="Y18" s="32">
        <v>3421</v>
      </c>
    </row>
    <row r="19" spans="1:25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20445</v>
      </c>
      <c r="I19" s="43">
        <v>5111</v>
      </c>
      <c r="J19" s="43">
        <v>1704</v>
      </c>
      <c r="K19" s="43">
        <v>1704</v>
      </c>
      <c r="L19" s="43">
        <v>1703</v>
      </c>
      <c r="M19" s="13">
        <v>5111</v>
      </c>
      <c r="N19" s="13">
        <v>5111</v>
      </c>
      <c r="O19" s="13">
        <v>5112</v>
      </c>
      <c r="P19" s="27">
        <v>1029</v>
      </c>
      <c r="Q19" s="32">
        <v>257</v>
      </c>
      <c r="R19" s="32">
        <v>257</v>
      </c>
      <c r="S19" s="32">
        <v>257</v>
      </c>
      <c r="T19" s="32">
        <v>258</v>
      </c>
      <c r="U19" s="32">
        <v>19416</v>
      </c>
      <c r="V19" s="32">
        <v>4854</v>
      </c>
      <c r="W19" s="32">
        <v>4854</v>
      </c>
      <c r="X19" s="32">
        <v>4854</v>
      </c>
      <c r="Y19" s="32">
        <v>4854</v>
      </c>
    </row>
    <row r="20" spans="1:25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14552</v>
      </c>
      <c r="I20" s="43">
        <v>3638</v>
      </c>
      <c r="J20" s="43">
        <v>1213</v>
      </c>
      <c r="K20" s="43">
        <v>1213</v>
      </c>
      <c r="L20" s="43">
        <v>1212</v>
      </c>
      <c r="M20" s="13">
        <v>3638</v>
      </c>
      <c r="N20" s="13">
        <v>3638</v>
      </c>
      <c r="O20" s="13">
        <v>3638</v>
      </c>
      <c r="P20" s="27">
        <v>195</v>
      </c>
      <c r="Q20" s="32">
        <v>49</v>
      </c>
      <c r="R20" s="32">
        <v>49</v>
      </c>
      <c r="S20" s="32">
        <v>49</v>
      </c>
      <c r="T20" s="32">
        <v>48</v>
      </c>
      <c r="U20" s="32">
        <v>14357</v>
      </c>
      <c r="V20" s="32">
        <v>3589</v>
      </c>
      <c r="W20" s="32">
        <v>3589</v>
      </c>
      <c r="X20" s="32">
        <v>3589</v>
      </c>
      <c r="Y20" s="32">
        <v>3590</v>
      </c>
    </row>
    <row r="21" spans="1:25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23328</v>
      </c>
      <c r="I21" s="43">
        <v>5832</v>
      </c>
      <c r="J21" s="43">
        <v>1944</v>
      </c>
      <c r="K21" s="43">
        <v>1944</v>
      </c>
      <c r="L21" s="43">
        <v>1944</v>
      </c>
      <c r="M21" s="13">
        <v>5832</v>
      </c>
      <c r="N21" s="13">
        <v>5832</v>
      </c>
      <c r="O21" s="13">
        <v>5832</v>
      </c>
      <c r="P21" s="27">
        <v>21486</v>
      </c>
      <c r="Q21" s="32">
        <v>5372</v>
      </c>
      <c r="R21" s="32">
        <v>5372</v>
      </c>
      <c r="S21" s="32">
        <v>5372</v>
      </c>
      <c r="T21" s="32">
        <v>5370</v>
      </c>
      <c r="U21" s="32">
        <v>1842</v>
      </c>
      <c r="V21" s="32">
        <v>460</v>
      </c>
      <c r="W21" s="32">
        <v>460</v>
      </c>
      <c r="X21" s="32">
        <v>460</v>
      </c>
      <c r="Y21" s="32">
        <v>462</v>
      </c>
    </row>
    <row r="22" spans="1:25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14080</v>
      </c>
      <c r="I22" s="43">
        <v>3520</v>
      </c>
      <c r="J22" s="43">
        <v>1173</v>
      </c>
      <c r="K22" s="43">
        <v>1173</v>
      </c>
      <c r="L22" s="43">
        <v>1174</v>
      </c>
      <c r="M22" s="13">
        <v>3520</v>
      </c>
      <c r="N22" s="13">
        <v>3520</v>
      </c>
      <c r="O22" s="13">
        <v>3520</v>
      </c>
      <c r="P22" s="27">
        <v>1113</v>
      </c>
      <c r="Q22" s="32">
        <v>278</v>
      </c>
      <c r="R22" s="32">
        <v>278</v>
      </c>
      <c r="S22" s="32">
        <v>278</v>
      </c>
      <c r="T22" s="32">
        <v>279</v>
      </c>
      <c r="U22" s="32">
        <v>12967</v>
      </c>
      <c r="V22" s="32">
        <v>3242</v>
      </c>
      <c r="W22" s="32">
        <v>3242</v>
      </c>
      <c r="X22" s="32">
        <v>3242</v>
      </c>
      <c r="Y22" s="32">
        <v>3241</v>
      </c>
    </row>
    <row r="23" spans="1:25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12729</v>
      </c>
      <c r="I23" s="43">
        <v>3182</v>
      </c>
      <c r="J23" s="43">
        <v>1061</v>
      </c>
      <c r="K23" s="43">
        <v>1061</v>
      </c>
      <c r="L23" s="43">
        <v>1060</v>
      </c>
      <c r="M23" s="13">
        <v>3182</v>
      </c>
      <c r="N23" s="13">
        <v>3182</v>
      </c>
      <c r="O23" s="13">
        <v>3183</v>
      </c>
      <c r="P23" s="27">
        <v>123</v>
      </c>
      <c r="Q23" s="32">
        <v>31</v>
      </c>
      <c r="R23" s="32">
        <v>31</v>
      </c>
      <c r="S23" s="32">
        <v>31</v>
      </c>
      <c r="T23" s="32">
        <v>30</v>
      </c>
      <c r="U23" s="32">
        <v>12606</v>
      </c>
      <c r="V23" s="32">
        <v>3151</v>
      </c>
      <c r="W23" s="32">
        <v>3151</v>
      </c>
      <c r="X23" s="32">
        <v>3151</v>
      </c>
      <c r="Y23" s="32">
        <v>3153</v>
      </c>
    </row>
    <row r="24" spans="1:25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19183</v>
      </c>
      <c r="I24" s="43">
        <v>4796</v>
      </c>
      <c r="J24" s="43">
        <v>1599</v>
      </c>
      <c r="K24" s="43">
        <v>1599</v>
      </c>
      <c r="L24" s="43">
        <v>1598</v>
      </c>
      <c r="M24" s="13">
        <v>4796</v>
      </c>
      <c r="N24" s="13">
        <v>4796</v>
      </c>
      <c r="O24" s="13">
        <v>4795</v>
      </c>
      <c r="P24" s="27">
        <v>1584</v>
      </c>
      <c r="Q24" s="32">
        <v>396</v>
      </c>
      <c r="R24" s="32">
        <v>396</v>
      </c>
      <c r="S24" s="32">
        <v>396</v>
      </c>
      <c r="T24" s="32">
        <v>396</v>
      </c>
      <c r="U24" s="32">
        <v>17599</v>
      </c>
      <c r="V24" s="32">
        <v>4400</v>
      </c>
      <c r="W24" s="32">
        <v>4400</v>
      </c>
      <c r="X24" s="32">
        <v>4400</v>
      </c>
      <c r="Y24" s="32">
        <v>4399</v>
      </c>
    </row>
    <row r="25" spans="1:25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7335</v>
      </c>
      <c r="I25" s="43">
        <v>1834</v>
      </c>
      <c r="J25" s="43">
        <v>611</v>
      </c>
      <c r="K25" s="43">
        <v>611</v>
      </c>
      <c r="L25" s="43">
        <v>612</v>
      </c>
      <c r="M25" s="13">
        <v>1834</v>
      </c>
      <c r="N25" s="13">
        <v>1834</v>
      </c>
      <c r="O25" s="13">
        <v>1833</v>
      </c>
      <c r="P25" s="27">
        <v>692</v>
      </c>
      <c r="Q25" s="32">
        <v>173</v>
      </c>
      <c r="R25" s="32">
        <v>173</v>
      </c>
      <c r="S25" s="32">
        <v>173</v>
      </c>
      <c r="T25" s="32">
        <v>173</v>
      </c>
      <c r="U25" s="32">
        <v>6643</v>
      </c>
      <c r="V25" s="32">
        <v>1661</v>
      </c>
      <c r="W25" s="32">
        <v>1661</v>
      </c>
      <c r="X25" s="32">
        <v>1661</v>
      </c>
      <c r="Y25" s="32">
        <v>1660</v>
      </c>
    </row>
    <row r="26" spans="1:25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32215</v>
      </c>
      <c r="I26" s="43">
        <v>8054</v>
      </c>
      <c r="J26" s="43">
        <v>2685</v>
      </c>
      <c r="K26" s="43">
        <v>2685</v>
      </c>
      <c r="L26" s="43">
        <v>2684</v>
      </c>
      <c r="M26" s="13">
        <v>8054</v>
      </c>
      <c r="N26" s="13">
        <v>8054</v>
      </c>
      <c r="O26" s="13">
        <v>8053</v>
      </c>
      <c r="P26" s="27">
        <v>13041</v>
      </c>
      <c r="Q26" s="32">
        <v>3260</v>
      </c>
      <c r="R26" s="32">
        <v>3260</v>
      </c>
      <c r="S26" s="32">
        <v>3260</v>
      </c>
      <c r="T26" s="32">
        <v>3261</v>
      </c>
      <c r="U26" s="32">
        <v>19174</v>
      </c>
      <c r="V26" s="32">
        <v>4794</v>
      </c>
      <c r="W26" s="32">
        <v>4794</v>
      </c>
      <c r="X26" s="32">
        <v>4794</v>
      </c>
      <c r="Y26" s="32">
        <v>4792</v>
      </c>
    </row>
    <row r="27" spans="1:25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19839</v>
      </c>
      <c r="I27" s="43">
        <v>4960</v>
      </c>
      <c r="J27" s="43">
        <v>1653</v>
      </c>
      <c r="K27" s="43">
        <v>1653</v>
      </c>
      <c r="L27" s="43">
        <v>1654</v>
      </c>
      <c r="M27" s="13">
        <v>4960</v>
      </c>
      <c r="N27" s="13">
        <v>4960</v>
      </c>
      <c r="O27" s="13">
        <v>4959</v>
      </c>
      <c r="P27" s="27">
        <v>1716</v>
      </c>
      <c r="Q27" s="32">
        <v>429</v>
      </c>
      <c r="R27" s="32">
        <v>429</v>
      </c>
      <c r="S27" s="32">
        <v>429</v>
      </c>
      <c r="T27" s="32">
        <v>429</v>
      </c>
      <c r="U27" s="32">
        <v>18123</v>
      </c>
      <c r="V27" s="32">
        <v>4531</v>
      </c>
      <c r="W27" s="32">
        <v>4531</v>
      </c>
      <c r="X27" s="32">
        <v>4531</v>
      </c>
      <c r="Y27" s="32">
        <v>4530</v>
      </c>
    </row>
    <row r="28" spans="1:25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34000</v>
      </c>
      <c r="I28" s="43">
        <v>8500</v>
      </c>
      <c r="J28" s="43">
        <v>2833</v>
      </c>
      <c r="K28" s="43">
        <v>2833</v>
      </c>
      <c r="L28" s="43">
        <v>2834</v>
      </c>
      <c r="M28" s="13">
        <v>8500</v>
      </c>
      <c r="N28" s="13">
        <v>8500</v>
      </c>
      <c r="O28" s="13">
        <v>8500</v>
      </c>
      <c r="P28" s="27">
        <v>6081</v>
      </c>
      <c r="Q28" s="32">
        <v>1520</v>
      </c>
      <c r="R28" s="32">
        <v>1520</v>
      </c>
      <c r="S28" s="32">
        <v>1520</v>
      </c>
      <c r="T28" s="32">
        <v>1521</v>
      </c>
      <c r="U28" s="32">
        <v>27919</v>
      </c>
      <c r="V28" s="32">
        <v>6980</v>
      </c>
      <c r="W28" s="32">
        <v>6980</v>
      </c>
      <c r="X28" s="32">
        <v>6980</v>
      </c>
      <c r="Y28" s="32">
        <v>6979</v>
      </c>
    </row>
    <row r="29" spans="1:25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24658</v>
      </c>
      <c r="I29" s="43">
        <v>6165</v>
      </c>
      <c r="J29" s="43">
        <v>2055</v>
      </c>
      <c r="K29" s="43">
        <v>2055</v>
      </c>
      <c r="L29" s="43">
        <v>2055</v>
      </c>
      <c r="M29" s="13">
        <v>6165</v>
      </c>
      <c r="N29" s="13">
        <v>6165</v>
      </c>
      <c r="O29" s="13">
        <v>6163</v>
      </c>
      <c r="P29" s="27">
        <v>1722</v>
      </c>
      <c r="Q29" s="32">
        <v>431</v>
      </c>
      <c r="R29" s="32">
        <v>431</v>
      </c>
      <c r="S29" s="32">
        <v>431</v>
      </c>
      <c r="T29" s="32">
        <v>429</v>
      </c>
      <c r="U29" s="32">
        <v>22936</v>
      </c>
      <c r="V29" s="32">
        <v>5734</v>
      </c>
      <c r="W29" s="32">
        <v>5734</v>
      </c>
      <c r="X29" s="32">
        <v>5734</v>
      </c>
      <c r="Y29" s="32">
        <v>5734</v>
      </c>
    </row>
    <row r="30" spans="1:25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24271</v>
      </c>
      <c r="I30" s="43">
        <v>6068</v>
      </c>
      <c r="J30" s="43">
        <v>2023</v>
      </c>
      <c r="K30" s="43">
        <v>2023</v>
      </c>
      <c r="L30" s="43">
        <v>2022</v>
      </c>
      <c r="M30" s="13">
        <v>6068</v>
      </c>
      <c r="N30" s="13">
        <v>6068</v>
      </c>
      <c r="O30" s="13">
        <v>6067</v>
      </c>
      <c r="P30" s="27">
        <v>3130</v>
      </c>
      <c r="Q30" s="32">
        <v>783</v>
      </c>
      <c r="R30" s="32">
        <v>783</v>
      </c>
      <c r="S30" s="32">
        <v>783</v>
      </c>
      <c r="T30" s="32">
        <v>781</v>
      </c>
      <c r="U30" s="32">
        <v>21141</v>
      </c>
      <c r="V30" s="32">
        <v>5285</v>
      </c>
      <c r="W30" s="32">
        <v>5285</v>
      </c>
      <c r="X30" s="32">
        <v>5285</v>
      </c>
      <c r="Y30" s="32">
        <v>5286</v>
      </c>
    </row>
    <row r="31" spans="1:25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53399</v>
      </c>
      <c r="I31" s="43">
        <v>13350</v>
      </c>
      <c r="J31" s="43">
        <v>4450</v>
      </c>
      <c r="K31" s="43">
        <v>4450</v>
      </c>
      <c r="L31" s="43">
        <v>4450</v>
      </c>
      <c r="M31" s="13">
        <v>13350</v>
      </c>
      <c r="N31" s="13">
        <v>13350</v>
      </c>
      <c r="O31" s="13">
        <v>13349</v>
      </c>
      <c r="P31" s="27">
        <v>28661</v>
      </c>
      <c r="Q31" s="27">
        <v>7165</v>
      </c>
      <c r="R31" s="27">
        <v>7165</v>
      </c>
      <c r="S31" s="27">
        <v>7165</v>
      </c>
      <c r="T31" s="27">
        <v>7166</v>
      </c>
      <c r="U31" s="32">
        <v>24738</v>
      </c>
      <c r="V31" s="32">
        <v>6185</v>
      </c>
      <c r="W31" s="32">
        <v>6185</v>
      </c>
      <c r="X31" s="32">
        <v>6185</v>
      </c>
      <c r="Y31" s="32">
        <v>6183</v>
      </c>
    </row>
    <row r="32" spans="1:25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7261</v>
      </c>
      <c r="I32" s="43">
        <v>1815</v>
      </c>
      <c r="J32" s="43">
        <v>605</v>
      </c>
      <c r="K32" s="43">
        <v>605</v>
      </c>
      <c r="L32" s="43">
        <v>605</v>
      </c>
      <c r="M32" s="13">
        <v>1815</v>
      </c>
      <c r="N32" s="13">
        <v>1815</v>
      </c>
      <c r="O32" s="13">
        <v>1816</v>
      </c>
      <c r="P32" s="27">
        <v>3959</v>
      </c>
      <c r="Q32" s="27">
        <v>990</v>
      </c>
      <c r="R32" s="27">
        <v>990</v>
      </c>
      <c r="S32" s="27">
        <v>990</v>
      </c>
      <c r="T32" s="27">
        <v>989</v>
      </c>
      <c r="U32" s="32">
        <v>3302</v>
      </c>
      <c r="V32" s="32">
        <v>825</v>
      </c>
      <c r="W32" s="32">
        <v>825</v>
      </c>
      <c r="X32" s="32">
        <v>825</v>
      </c>
      <c r="Y32" s="32">
        <v>827</v>
      </c>
    </row>
    <row r="33" spans="1:25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16557</v>
      </c>
      <c r="I33" s="43">
        <v>4139</v>
      </c>
      <c r="J33" s="43">
        <v>1380</v>
      </c>
      <c r="K33" s="43">
        <v>1380</v>
      </c>
      <c r="L33" s="43">
        <v>1379</v>
      </c>
      <c r="M33" s="13">
        <v>4139</v>
      </c>
      <c r="N33" s="13">
        <v>4139</v>
      </c>
      <c r="O33" s="13">
        <v>4140</v>
      </c>
      <c r="P33" s="27">
        <v>8887</v>
      </c>
      <c r="Q33" s="27">
        <v>2222</v>
      </c>
      <c r="R33" s="27">
        <v>2222</v>
      </c>
      <c r="S33" s="27">
        <v>2222</v>
      </c>
      <c r="T33" s="27">
        <v>2221</v>
      </c>
      <c r="U33" s="32">
        <v>7670</v>
      </c>
      <c r="V33" s="32">
        <v>1917</v>
      </c>
      <c r="W33" s="32">
        <v>1917</v>
      </c>
      <c r="X33" s="32">
        <v>1917</v>
      </c>
      <c r="Y33" s="32">
        <v>1919</v>
      </c>
    </row>
    <row r="34" spans="1:25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6108</v>
      </c>
      <c r="I34" s="43">
        <v>1527</v>
      </c>
      <c r="J34" s="43">
        <v>509</v>
      </c>
      <c r="K34" s="43">
        <v>509</v>
      </c>
      <c r="L34" s="43">
        <v>509</v>
      </c>
      <c r="M34" s="13">
        <v>1527</v>
      </c>
      <c r="N34" s="13">
        <v>1527</v>
      </c>
      <c r="O34" s="13">
        <v>1527</v>
      </c>
      <c r="P34" s="27">
        <v>3278</v>
      </c>
      <c r="Q34" s="27">
        <v>820</v>
      </c>
      <c r="R34" s="27">
        <v>820</v>
      </c>
      <c r="S34" s="27">
        <v>820</v>
      </c>
      <c r="T34" s="27">
        <v>818</v>
      </c>
      <c r="U34" s="32">
        <v>2830</v>
      </c>
      <c r="V34" s="32">
        <v>707</v>
      </c>
      <c r="W34" s="32">
        <v>707</v>
      </c>
      <c r="X34" s="32">
        <v>707</v>
      </c>
      <c r="Y34" s="32">
        <v>709</v>
      </c>
    </row>
    <row r="35" spans="1:25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9785</v>
      </c>
      <c r="I35" s="43">
        <v>2446</v>
      </c>
      <c r="J35" s="43">
        <v>815</v>
      </c>
      <c r="K35" s="43">
        <v>815</v>
      </c>
      <c r="L35" s="43">
        <v>816</v>
      </c>
      <c r="M35" s="13">
        <v>2446</v>
      </c>
      <c r="N35" s="13">
        <v>2446</v>
      </c>
      <c r="O35" s="13">
        <v>2447</v>
      </c>
      <c r="P35" s="27">
        <v>5252</v>
      </c>
      <c r="Q35" s="27">
        <v>1313</v>
      </c>
      <c r="R35" s="27">
        <v>1313</v>
      </c>
      <c r="S35" s="27">
        <v>1313</v>
      </c>
      <c r="T35" s="27">
        <v>1313</v>
      </c>
      <c r="U35" s="32">
        <v>4533</v>
      </c>
      <c r="V35" s="32">
        <v>1133</v>
      </c>
      <c r="W35" s="32">
        <v>1133</v>
      </c>
      <c r="X35" s="32">
        <v>1133</v>
      </c>
      <c r="Y35" s="32">
        <v>1134</v>
      </c>
    </row>
    <row r="36" spans="1:25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255</v>
      </c>
      <c r="I36" s="43">
        <v>64</v>
      </c>
      <c r="J36" s="43">
        <v>21</v>
      </c>
      <c r="K36" s="43">
        <v>21</v>
      </c>
      <c r="L36" s="43">
        <v>22</v>
      </c>
      <c r="M36" s="13">
        <v>64</v>
      </c>
      <c r="N36" s="13">
        <v>64</v>
      </c>
      <c r="O36" s="13">
        <v>63</v>
      </c>
      <c r="P36" s="27">
        <v>137</v>
      </c>
      <c r="Q36" s="27">
        <v>34</v>
      </c>
      <c r="R36" s="27">
        <v>34</v>
      </c>
      <c r="S36" s="27">
        <v>34</v>
      </c>
      <c r="T36" s="27">
        <v>35</v>
      </c>
      <c r="U36" s="32">
        <v>118</v>
      </c>
      <c r="V36" s="32">
        <v>30</v>
      </c>
      <c r="W36" s="32">
        <v>30</v>
      </c>
      <c r="X36" s="32">
        <v>30</v>
      </c>
      <c r="Y36" s="32">
        <v>28</v>
      </c>
    </row>
    <row r="37" spans="1:25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23171</v>
      </c>
      <c r="I37" s="43">
        <v>5793</v>
      </c>
      <c r="J37" s="43">
        <v>1931</v>
      </c>
      <c r="K37" s="43">
        <v>1931</v>
      </c>
      <c r="L37" s="43">
        <v>1931</v>
      </c>
      <c r="M37" s="13">
        <v>5793</v>
      </c>
      <c r="N37" s="13">
        <v>5793</v>
      </c>
      <c r="O37" s="13">
        <v>5792</v>
      </c>
      <c r="P37" s="27">
        <v>12437</v>
      </c>
      <c r="Q37" s="27">
        <v>3109</v>
      </c>
      <c r="R37" s="27">
        <v>3109</v>
      </c>
      <c r="S37" s="27">
        <v>3109</v>
      </c>
      <c r="T37" s="27">
        <v>3110</v>
      </c>
      <c r="U37" s="32">
        <v>10734</v>
      </c>
      <c r="V37" s="32">
        <v>2684</v>
      </c>
      <c r="W37" s="32">
        <v>2684</v>
      </c>
      <c r="X37" s="32">
        <v>2684</v>
      </c>
      <c r="Y37" s="32">
        <v>2682</v>
      </c>
    </row>
    <row r="38" spans="1:25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382</v>
      </c>
      <c r="I38" s="43">
        <v>96</v>
      </c>
      <c r="J38" s="43">
        <v>32</v>
      </c>
      <c r="K38" s="43">
        <v>32</v>
      </c>
      <c r="L38" s="43">
        <v>32</v>
      </c>
      <c r="M38" s="13">
        <v>96</v>
      </c>
      <c r="N38" s="13">
        <v>96</v>
      </c>
      <c r="O38" s="13">
        <v>94</v>
      </c>
      <c r="P38" s="27">
        <v>205</v>
      </c>
      <c r="Q38" s="27">
        <v>51</v>
      </c>
      <c r="R38" s="27">
        <v>51</v>
      </c>
      <c r="S38" s="27">
        <v>51</v>
      </c>
      <c r="T38" s="27">
        <v>52</v>
      </c>
      <c r="U38" s="32">
        <v>177</v>
      </c>
      <c r="V38" s="32">
        <v>45</v>
      </c>
      <c r="W38" s="32">
        <v>45</v>
      </c>
      <c r="X38" s="32">
        <v>45</v>
      </c>
      <c r="Y38" s="32">
        <v>42</v>
      </c>
    </row>
    <row r="39" spans="1:25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23887</v>
      </c>
      <c r="I39" s="43">
        <v>5972</v>
      </c>
      <c r="J39" s="43">
        <v>1991</v>
      </c>
      <c r="K39" s="43">
        <v>1991</v>
      </c>
      <c r="L39" s="43">
        <v>1990</v>
      </c>
      <c r="M39" s="13">
        <v>5972</v>
      </c>
      <c r="N39" s="13">
        <v>5972</v>
      </c>
      <c r="O39" s="13">
        <v>5971</v>
      </c>
      <c r="P39" s="27">
        <v>12821</v>
      </c>
      <c r="Q39" s="27">
        <v>3205</v>
      </c>
      <c r="R39" s="27">
        <v>3205</v>
      </c>
      <c r="S39" s="27">
        <v>3205</v>
      </c>
      <c r="T39" s="27">
        <v>3206</v>
      </c>
      <c r="U39" s="32">
        <v>11066</v>
      </c>
      <c r="V39" s="32">
        <v>2767</v>
      </c>
      <c r="W39" s="32">
        <v>2767</v>
      </c>
      <c r="X39" s="32">
        <v>2767</v>
      </c>
      <c r="Y39" s="32">
        <v>2765</v>
      </c>
    </row>
    <row r="40" spans="1:25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9280</v>
      </c>
      <c r="I40" s="43">
        <v>2320</v>
      </c>
      <c r="J40" s="43">
        <v>773</v>
      </c>
      <c r="K40" s="43">
        <v>773</v>
      </c>
      <c r="L40" s="43">
        <v>774</v>
      </c>
      <c r="M40" s="13">
        <v>2320</v>
      </c>
      <c r="N40" s="13">
        <v>2320</v>
      </c>
      <c r="O40" s="13">
        <v>2320</v>
      </c>
      <c r="P40" s="27"/>
      <c r="Q40" s="27">
        <v>0</v>
      </c>
      <c r="R40" s="27">
        <v>0</v>
      </c>
      <c r="S40" s="27">
        <v>0</v>
      </c>
      <c r="T40" s="27">
        <v>0</v>
      </c>
      <c r="U40" s="32">
        <v>9280</v>
      </c>
      <c r="V40" s="32">
        <v>2320</v>
      </c>
      <c r="W40" s="32">
        <v>2320</v>
      </c>
      <c r="X40" s="32">
        <v>2320</v>
      </c>
      <c r="Y40" s="32">
        <v>2320</v>
      </c>
    </row>
    <row r="41" spans="1:25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8000</v>
      </c>
      <c r="I41" s="43">
        <v>2000</v>
      </c>
      <c r="J41" s="43">
        <v>667</v>
      </c>
      <c r="K41" s="43">
        <v>667</v>
      </c>
      <c r="L41" s="43">
        <v>666</v>
      </c>
      <c r="M41" s="13">
        <v>2000</v>
      </c>
      <c r="N41" s="13">
        <v>2000</v>
      </c>
      <c r="O41" s="13">
        <v>2000</v>
      </c>
      <c r="P41" s="27">
        <v>6690</v>
      </c>
      <c r="Q41" s="32">
        <v>1673</v>
      </c>
      <c r="R41" s="32">
        <v>1673</v>
      </c>
      <c r="S41" s="32">
        <v>1673</v>
      </c>
      <c r="T41" s="32">
        <v>1671</v>
      </c>
      <c r="U41" s="32">
        <v>1310</v>
      </c>
      <c r="V41" s="32">
        <v>327</v>
      </c>
      <c r="W41" s="32">
        <v>327</v>
      </c>
      <c r="X41" s="32">
        <v>327</v>
      </c>
      <c r="Y41" s="32">
        <v>329</v>
      </c>
    </row>
    <row r="42" spans="1:25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16913</v>
      </c>
      <c r="I42" s="43">
        <v>3913</v>
      </c>
      <c r="J42" s="43">
        <v>1444</v>
      </c>
      <c r="K42" s="43">
        <v>1024</v>
      </c>
      <c r="L42" s="43">
        <v>1445</v>
      </c>
      <c r="M42" s="13">
        <v>4333</v>
      </c>
      <c r="N42" s="13">
        <v>4333</v>
      </c>
      <c r="O42" s="13">
        <v>4334</v>
      </c>
      <c r="P42" s="27">
        <v>12535</v>
      </c>
      <c r="Q42" s="32">
        <v>3134</v>
      </c>
      <c r="R42" s="32">
        <v>3134</v>
      </c>
      <c r="S42" s="32">
        <v>3134</v>
      </c>
      <c r="T42" s="32">
        <v>3133</v>
      </c>
      <c r="U42" s="32">
        <v>4378</v>
      </c>
      <c r="V42" s="32">
        <v>779</v>
      </c>
      <c r="W42" s="32">
        <v>1199</v>
      </c>
      <c r="X42" s="32">
        <v>1199</v>
      </c>
      <c r="Y42" s="32">
        <v>1201</v>
      </c>
    </row>
    <row r="43" spans="1:25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110623</v>
      </c>
      <c r="I43" s="43">
        <v>27656</v>
      </c>
      <c r="J43" s="43">
        <v>9219</v>
      </c>
      <c r="K43" s="43">
        <v>9219</v>
      </c>
      <c r="L43" s="43">
        <v>9218</v>
      </c>
      <c r="M43" s="13">
        <v>27656</v>
      </c>
      <c r="N43" s="13">
        <v>27656</v>
      </c>
      <c r="O43" s="13">
        <v>27655</v>
      </c>
      <c r="P43" s="27">
        <v>94417</v>
      </c>
      <c r="Q43" s="27">
        <v>23604</v>
      </c>
      <c r="R43" s="27">
        <v>23604</v>
      </c>
      <c r="S43" s="27">
        <v>23604</v>
      </c>
      <c r="T43" s="27">
        <v>23605</v>
      </c>
      <c r="U43" s="32">
        <v>16206</v>
      </c>
      <c r="V43" s="32">
        <v>4052</v>
      </c>
      <c r="W43" s="32">
        <v>4052</v>
      </c>
      <c r="X43" s="32">
        <v>4052</v>
      </c>
      <c r="Y43" s="32">
        <v>4050</v>
      </c>
    </row>
    <row r="44" spans="1:25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186631</v>
      </c>
      <c r="I44" s="43">
        <v>46658</v>
      </c>
      <c r="J44" s="43">
        <v>15553</v>
      </c>
      <c r="K44" s="43">
        <v>15553</v>
      </c>
      <c r="L44" s="43">
        <v>15552</v>
      </c>
      <c r="M44" s="13">
        <v>46658</v>
      </c>
      <c r="N44" s="13">
        <v>46658</v>
      </c>
      <c r="O44" s="13">
        <v>46657</v>
      </c>
      <c r="P44" s="27">
        <v>157325</v>
      </c>
      <c r="Q44" s="27">
        <v>39331</v>
      </c>
      <c r="R44" s="27">
        <v>39331</v>
      </c>
      <c r="S44" s="27">
        <v>39331</v>
      </c>
      <c r="T44" s="27">
        <v>39332</v>
      </c>
      <c r="U44" s="32">
        <v>29306</v>
      </c>
      <c r="V44" s="32">
        <v>7327</v>
      </c>
      <c r="W44" s="32">
        <v>7327</v>
      </c>
      <c r="X44" s="32">
        <v>7327</v>
      </c>
      <c r="Y44" s="32">
        <v>7325</v>
      </c>
    </row>
    <row r="45" spans="1:25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149791</v>
      </c>
      <c r="I45" s="43">
        <v>37448</v>
      </c>
      <c r="J45" s="43">
        <v>12483</v>
      </c>
      <c r="K45" s="43">
        <v>12483</v>
      </c>
      <c r="L45" s="43">
        <v>12482</v>
      </c>
      <c r="M45" s="13">
        <v>37448</v>
      </c>
      <c r="N45" s="13">
        <v>37448</v>
      </c>
      <c r="O45" s="13">
        <v>37447</v>
      </c>
      <c r="P45" s="27">
        <v>122033</v>
      </c>
      <c r="Q45" s="27">
        <v>30508</v>
      </c>
      <c r="R45" s="27">
        <v>30508</v>
      </c>
      <c r="S45" s="27">
        <v>30508</v>
      </c>
      <c r="T45" s="27">
        <v>30509</v>
      </c>
      <c r="U45" s="32">
        <v>27758</v>
      </c>
      <c r="V45" s="32">
        <v>6940</v>
      </c>
      <c r="W45" s="32">
        <v>6940</v>
      </c>
      <c r="X45" s="32">
        <v>6940</v>
      </c>
      <c r="Y45" s="32">
        <v>6938</v>
      </c>
    </row>
    <row r="46" spans="1:25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28320</v>
      </c>
      <c r="I46" s="43">
        <v>7395</v>
      </c>
      <c r="J46" s="43">
        <v>2325</v>
      </c>
      <c r="K46" s="43">
        <v>2745</v>
      </c>
      <c r="L46" s="43">
        <v>2325</v>
      </c>
      <c r="M46" s="13">
        <v>6975</v>
      </c>
      <c r="N46" s="13">
        <v>6975</v>
      </c>
      <c r="O46" s="13">
        <v>6975</v>
      </c>
      <c r="P46" s="27">
        <v>15440</v>
      </c>
      <c r="Q46" s="27">
        <v>3860</v>
      </c>
      <c r="R46" s="27">
        <v>3860</v>
      </c>
      <c r="S46" s="27">
        <v>3860</v>
      </c>
      <c r="T46" s="27">
        <v>3860</v>
      </c>
      <c r="U46" s="32">
        <v>12880</v>
      </c>
      <c r="V46" s="32">
        <v>3535</v>
      </c>
      <c r="W46" s="32">
        <v>3115</v>
      </c>
      <c r="X46" s="32">
        <v>3115</v>
      </c>
      <c r="Y46" s="32">
        <v>3115</v>
      </c>
    </row>
    <row r="47" spans="1:25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80173</v>
      </c>
      <c r="I47" s="43">
        <v>20043</v>
      </c>
      <c r="J47" s="43">
        <v>6681</v>
      </c>
      <c r="K47" s="43">
        <v>6681</v>
      </c>
      <c r="L47" s="43">
        <v>6681</v>
      </c>
      <c r="M47" s="13">
        <v>20043</v>
      </c>
      <c r="N47" s="13">
        <v>20043</v>
      </c>
      <c r="O47" s="13">
        <v>20044</v>
      </c>
      <c r="P47" s="27">
        <v>42848</v>
      </c>
      <c r="Q47" s="27">
        <v>10712</v>
      </c>
      <c r="R47" s="27">
        <v>10712</v>
      </c>
      <c r="S47" s="27">
        <v>10712</v>
      </c>
      <c r="T47" s="27">
        <v>10712</v>
      </c>
      <c r="U47" s="32">
        <v>37325</v>
      </c>
      <c r="V47" s="32">
        <v>9331</v>
      </c>
      <c r="W47" s="32">
        <v>9331</v>
      </c>
      <c r="X47" s="32">
        <v>9331</v>
      </c>
      <c r="Y47" s="32">
        <v>9332</v>
      </c>
    </row>
    <row r="48" spans="1:25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19381</v>
      </c>
      <c r="I48" s="43">
        <v>4845</v>
      </c>
      <c r="J48" s="43">
        <v>1615</v>
      </c>
      <c r="K48" s="43">
        <v>1615</v>
      </c>
      <c r="L48" s="43">
        <v>1615</v>
      </c>
      <c r="M48" s="13">
        <v>4845</v>
      </c>
      <c r="N48" s="13">
        <v>4845</v>
      </c>
      <c r="O48" s="13">
        <v>4846</v>
      </c>
      <c r="P48" s="27">
        <v>8408</v>
      </c>
      <c r="Q48" s="27">
        <v>2102</v>
      </c>
      <c r="R48" s="27">
        <v>2102</v>
      </c>
      <c r="S48" s="27">
        <v>2102</v>
      </c>
      <c r="T48" s="27">
        <v>2102</v>
      </c>
      <c r="U48" s="32">
        <v>10973</v>
      </c>
      <c r="V48" s="32">
        <v>2743</v>
      </c>
      <c r="W48" s="32">
        <v>2743</v>
      </c>
      <c r="X48" s="32">
        <v>2743</v>
      </c>
      <c r="Y48" s="32">
        <v>2744</v>
      </c>
    </row>
    <row r="49" spans="1:25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4437</v>
      </c>
      <c r="I49" s="43">
        <v>1109</v>
      </c>
      <c r="J49" s="43">
        <v>370</v>
      </c>
      <c r="K49" s="43">
        <v>370</v>
      </c>
      <c r="L49" s="43">
        <v>369</v>
      </c>
      <c r="M49" s="13">
        <v>1109</v>
      </c>
      <c r="N49" s="13">
        <v>1109</v>
      </c>
      <c r="O49" s="13">
        <v>1110</v>
      </c>
      <c r="P49" s="27">
        <v>1910</v>
      </c>
      <c r="Q49" s="32">
        <v>478</v>
      </c>
      <c r="R49" s="32">
        <v>478</v>
      </c>
      <c r="S49" s="32">
        <v>478</v>
      </c>
      <c r="T49" s="32">
        <v>476</v>
      </c>
      <c r="U49" s="32">
        <v>2527</v>
      </c>
      <c r="V49" s="32">
        <v>631</v>
      </c>
      <c r="W49" s="32">
        <v>631</v>
      </c>
      <c r="X49" s="32">
        <v>631</v>
      </c>
      <c r="Y49" s="32">
        <v>634</v>
      </c>
    </row>
    <row r="50" spans="1:25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73264</v>
      </c>
      <c r="I50" s="43">
        <v>18316</v>
      </c>
      <c r="J50" s="43">
        <v>6105</v>
      </c>
      <c r="K50" s="43">
        <v>6105</v>
      </c>
      <c r="L50" s="43">
        <v>6106</v>
      </c>
      <c r="M50" s="13">
        <v>18316</v>
      </c>
      <c r="N50" s="13">
        <v>18316</v>
      </c>
      <c r="O50" s="13">
        <v>18316</v>
      </c>
      <c r="P50" s="27">
        <v>32313</v>
      </c>
      <c r="Q50" s="27">
        <v>8078</v>
      </c>
      <c r="R50" s="27">
        <v>8078</v>
      </c>
      <c r="S50" s="27">
        <v>8078</v>
      </c>
      <c r="T50" s="27">
        <v>8079</v>
      </c>
      <c r="U50" s="32">
        <v>40951</v>
      </c>
      <c r="V50" s="32">
        <v>10238</v>
      </c>
      <c r="W50" s="32">
        <v>10238</v>
      </c>
      <c r="X50" s="32">
        <v>10238</v>
      </c>
      <c r="Y50" s="32">
        <v>10237</v>
      </c>
    </row>
    <row r="51" spans="1:25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38971</v>
      </c>
      <c r="I51" s="43">
        <v>9743</v>
      </c>
      <c r="J51" s="43">
        <v>3248</v>
      </c>
      <c r="K51" s="43">
        <v>3248</v>
      </c>
      <c r="L51" s="43">
        <v>3247</v>
      </c>
      <c r="M51" s="13">
        <v>9743</v>
      </c>
      <c r="N51" s="13">
        <v>9743</v>
      </c>
      <c r="O51" s="13">
        <v>9742</v>
      </c>
      <c r="P51" s="27">
        <v>33372</v>
      </c>
      <c r="Q51" s="27">
        <v>8343</v>
      </c>
      <c r="R51" s="27">
        <v>8343</v>
      </c>
      <c r="S51" s="27">
        <v>8343</v>
      </c>
      <c r="T51" s="27">
        <v>8343</v>
      </c>
      <c r="U51" s="32">
        <v>5599</v>
      </c>
      <c r="V51" s="32">
        <v>1400</v>
      </c>
      <c r="W51" s="32">
        <v>1400</v>
      </c>
      <c r="X51" s="32">
        <v>1400</v>
      </c>
      <c r="Y51" s="32">
        <v>1399</v>
      </c>
    </row>
    <row r="52" spans="1:25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1329</v>
      </c>
      <c r="I52" s="43">
        <v>332</v>
      </c>
      <c r="J52" s="43">
        <v>111</v>
      </c>
      <c r="K52" s="43">
        <v>111</v>
      </c>
      <c r="L52" s="43">
        <v>110</v>
      </c>
      <c r="M52" s="13">
        <v>332</v>
      </c>
      <c r="N52" s="13">
        <v>332</v>
      </c>
      <c r="O52" s="13">
        <v>333</v>
      </c>
      <c r="P52" s="27">
        <v>713</v>
      </c>
      <c r="Q52" s="27">
        <v>178</v>
      </c>
      <c r="R52" s="27">
        <v>178</v>
      </c>
      <c r="S52" s="27">
        <v>178</v>
      </c>
      <c r="T52" s="27">
        <v>179</v>
      </c>
      <c r="U52" s="32">
        <v>616</v>
      </c>
      <c r="V52" s="32">
        <v>154</v>
      </c>
      <c r="W52" s="32">
        <v>154</v>
      </c>
      <c r="X52" s="32">
        <v>154</v>
      </c>
      <c r="Y52" s="32">
        <v>154</v>
      </c>
    </row>
    <row r="53" spans="1:25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3965</v>
      </c>
      <c r="I53" s="43">
        <v>991</v>
      </c>
      <c r="J53" s="43">
        <v>330</v>
      </c>
      <c r="K53" s="43">
        <v>330</v>
      </c>
      <c r="L53" s="43">
        <v>331</v>
      </c>
      <c r="M53" s="13">
        <v>991</v>
      </c>
      <c r="N53" s="13">
        <v>991</v>
      </c>
      <c r="O53" s="13">
        <v>992</v>
      </c>
      <c r="P53" s="27">
        <v>2128</v>
      </c>
      <c r="Q53" s="27">
        <v>532</v>
      </c>
      <c r="R53" s="27">
        <v>532</v>
      </c>
      <c r="S53" s="27">
        <v>532</v>
      </c>
      <c r="T53" s="27">
        <v>532</v>
      </c>
      <c r="U53" s="32">
        <v>1837</v>
      </c>
      <c r="V53" s="32">
        <v>459</v>
      </c>
      <c r="W53" s="32">
        <v>459</v>
      </c>
      <c r="X53" s="32">
        <v>459</v>
      </c>
      <c r="Y53" s="32">
        <v>460</v>
      </c>
    </row>
    <row r="54" spans="1:25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13">
        <v>0</v>
      </c>
      <c r="N54" s="13">
        <v>0</v>
      </c>
      <c r="O54" s="13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</row>
    <row r="55" spans="1:25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13">
        <v>0</v>
      </c>
      <c r="N55" s="13">
        <v>0</v>
      </c>
      <c r="O55" s="13">
        <v>0</v>
      </c>
      <c r="P55" s="27"/>
      <c r="Q55" s="27">
        <v>0</v>
      </c>
      <c r="R55" s="27">
        <v>0</v>
      </c>
      <c r="S55" s="27">
        <v>0</v>
      </c>
      <c r="T55" s="27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</row>
    <row r="56" spans="1:25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/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/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5546</v>
      </c>
      <c r="I58" s="43">
        <v>1387</v>
      </c>
      <c r="J58" s="43">
        <v>462</v>
      </c>
      <c r="K58" s="43">
        <v>462</v>
      </c>
      <c r="L58" s="43">
        <v>463</v>
      </c>
      <c r="M58" s="13">
        <v>1387</v>
      </c>
      <c r="N58" s="13">
        <v>1387</v>
      </c>
      <c r="O58" s="13">
        <v>1385</v>
      </c>
      <c r="P58" s="27">
        <v>2977</v>
      </c>
      <c r="Q58" s="27">
        <v>744</v>
      </c>
      <c r="R58" s="27">
        <v>744</v>
      </c>
      <c r="S58" s="27">
        <v>744</v>
      </c>
      <c r="T58" s="27">
        <v>745</v>
      </c>
      <c r="U58" s="32">
        <v>2569</v>
      </c>
      <c r="V58" s="32">
        <v>643</v>
      </c>
      <c r="W58" s="32">
        <v>643</v>
      </c>
      <c r="X58" s="32">
        <v>643</v>
      </c>
      <c r="Y58" s="32">
        <v>640</v>
      </c>
    </row>
    <row r="59" spans="1:25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13">
        <v>0</v>
      </c>
      <c r="N59" s="13">
        <v>0</v>
      </c>
      <c r="O59" s="13">
        <v>0</v>
      </c>
      <c r="P59" s="27"/>
      <c r="Q59" s="27">
        <v>0</v>
      </c>
      <c r="R59" s="27">
        <v>0</v>
      </c>
      <c r="S59" s="27">
        <v>0</v>
      </c>
      <c r="T59" s="27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</row>
    <row r="60" spans="1:25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/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/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600</v>
      </c>
      <c r="I62" s="43">
        <v>150</v>
      </c>
      <c r="J62" s="43">
        <v>50</v>
      </c>
      <c r="K62" s="43">
        <v>50</v>
      </c>
      <c r="L62" s="43">
        <v>50</v>
      </c>
      <c r="M62" s="13">
        <v>150</v>
      </c>
      <c r="N62" s="13">
        <v>150</v>
      </c>
      <c r="O62" s="13">
        <v>150</v>
      </c>
      <c r="P62" s="27">
        <v>322</v>
      </c>
      <c r="Q62" s="27">
        <v>81</v>
      </c>
      <c r="R62" s="27">
        <v>81</v>
      </c>
      <c r="S62" s="27">
        <v>81</v>
      </c>
      <c r="T62" s="27">
        <v>79</v>
      </c>
      <c r="U62" s="32">
        <v>278</v>
      </c>
      <c r="V62" s="32">
        <v>69</v>
      </c>
      <c r="W62" s="32">
        <v>69</v>
      </c>
      <c r="X62" s="32">
        <v>69</v>
      </c>
      <c r="Y62" s="32">
        <v>71</v>
      </c>
    </row>
    <row r="63" spans="1:25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13">
        <v>0</v>
      </c>
      <c r="N63" s="13">
        <v>0</v>
      </c>
      <c r="O63" s="13">
        <v>0</v>
      </c>
      <c r="P63" s="27"/>
      <c r="Q63" s="27">
        <v>0</v>
      </c>
      <c r="R63" s="27">
        <v>0</v>
      </c>
      <c r="S63" s="27">
        <v>0</v>
      </c>
      <c r="T63" s="27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</row>
    <row r="64" spans="1:25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65</v>
      </c>
      <c r="I65" s="43">
        <v>16</v>
      </c>
      <c r="J65" s="43">
        <v>5</v>
      </c>
      <c r="K65" s="43">
        <v>5</v>
      </c>
      <c r="L65" s="43">
        <v>6</v>
      </c>
      <c r="M65" s="13">
        <v>16</v>
      </c>
      <c r="N65" s="13">
        <v>16</v>
      </c>
      <c r="O65" s="13">
        <v>17</v>
      </c>
      <c r="P65" s="27">
        <v>35</v>
      </c>
      <c r="Q65" s="27">
        <v>9</v>
      </c>
      <c r="R65" s="27">
        <v>9</v>
      </c>
      <c r="S65" s="27">
        <v>9</v>
      </c>
      <c r="T65" s="27">
        <v>8</v>
      </c>
      <c r="U65" s="32">
        <v>30</v>
      </c>
      <c r="V65" s="32">
        <v>7</v>
      </c>
      <c r="W65" s="32">
        <v>7</v>
      </c>
      <c r="X65" s="32">
        <v>7</v>
      </c>
      <c r="Y65" s="32">
        <v>9</v>
      </c>
    </row>
    <row r="66" spans="1:25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2887</v>
      </c>
      <c r="I66" s="43">
        <v>722</v>
      </c>
      <c r="J66" s="43">
        <v>241</v>
      </c>
      <c r="K66" s="43">
        <v>241</v>
      </c>
      <c r="L66" s="43">
        <v>240</v>
      </c>
      <c r="M66" s="13">
        <v>722</v>
      </c>
      <c r="N66" s="13">
        <v>722</v>
      </c>
      <c r="O66" s="13">
        <v>721</v>
      </c>
      <c r="P66" s="27">
        <v>1550</v>
      </c>
      <c r="Q66" s="27">
        <v>388</v>
      </c>
      <c r="R66" s="27">
        <v>388</v>
      </c>
      <c r="S66" s="27">
        <v>388</v>
      </c>
      <c r="T66" s="27">
        <v>386</v>
      </c>
      <c r="U66" s="32">
        <v>1337</v>
      </c>
      <c r="V66" s="32">
        <v>334</v>
      </c>
      <c r="W66" s="32">
        <v>334</v>
      </c>
      <c r="X66" s="32">
        <v>334</v>
      </c>
      <c r="Y66" s="32">
        <v>335</v>
      </c>
    </row>
    <row r="67" spans="1:25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500</v>
      </c>
      <c r="I67" s="43">
        <v>125</v>
      </c>
      <c r="J67" s="43">
        <v>42</v>
      </c>
      <c r="K67" s="43">
        <v>42</v>
      </c>
      <c r="L67" s="43">
        <v>41</v>
      </c>
      <c r="M67" s="13">
        <v>125</v>
      </c>
      <c r="N67" s="13">
        <v>125</v>
      </c>
      <c r="O67" s="13">
        <v>125</v>
      </c>
      <c r="P67" s="27">
        <v>268</v>
      </c>
      <c r="Q67" s="27">
        <v>67</v>
      </c>
      <c r="R67" s="27">
        <v>67</v>
      </c>
      <c r="S67" s="27">
        <v>67</v>
      </c>
      <c r="T67" s="27">
        <v>67</v>
      </c>
      <c r="U67" s="32">
        <v>232</v>
      </c>
      <c r="V67" s="32">
        <v>58</v>
      </c>
      <c r="W67" s="32">
        <v>58</v>
      </c>
      <c r="X67" s="32">
        <v>58</v>
      </c>
      <c r="Y67" s="32">
        <v>58</v>
      </c>
    </row>
    <row r="68" spans="1:25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13">
        <v>0</v>
      </c>
      <c r="N68" s="13">
        <v>0</v>
      </c>
      <c r="O68" s="13">
        <v>0</v>
      </c>
      <c r="P68" s="27"/>
      <c r="Q68" s="27">
        <v>0</v>
      </c>
      <c r="R68" s="27">
        <v>0</v>
      </c>
      <c r="S68" s="27">
        <v>0</v>
      </c>
      <c r="T68" s="27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</row>
    <row r="69" spans="1:25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20000</v>
      </c>
      <c r="I80" s="43">
        <v>5000</v>
      </c>
      <c r="J80" s="43">
        <v>1667</v>
      </c>
      <c r="K80" s="43">
        <v>1667</v>
      </c>
      <c r="L80" s="43">
        <v>1666</v>
      </c>
      <c r="M80" s="13">
        <v>5000</v>
      </c>
      <c r="N80" s="13">
        <v>5000</v>
      </c>
      <c r="O80" s="13">
        <v>5000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1470535</v>
      </c>
      <c r="I81" s="54">
        <v>367638</v>
      </c>
      <c r="J81" s="54">
        <v>122549</v>
      </c>
      <c r="K81" s="54">
        <v>122549</v>
      </c>
      <c r="L81" s="54">
        <v>122540</v>
      </c>
      <c r="M81" s="8">
        <v>367638</v>
      </c>
      <c r="N81" s="8">
        <v>367638</v>
      </c>
      <c r="O81" s="8">
        <v>367621</v>
      </c>
      <c r="P81" s="8">
        <v>796321</v>
      </c>
      <c r="Q81" s="8">
        <v>199082</v>
      </c>
      <c r="R81" s="8">
        <v>199082</v>
      </c>
      <c r="S81" s="8">
        <v>199082</v>
      </c>
      <c r="T81" s="8">
        <v>199075</v>
      </c>
      <c r="U81" s="8">
        <v>654214</v>
      </c>
      <c r="V81" s="8">
        <v>163556</v>
      </c>
      <c r="W81" s="8">
        <v>163556</v>
      </c>
      <c r="X81" s="8">
        <v>163556</v>
      </c>
      <c r="Y81" s="8">
        <v>163546</v>
      </c>
    </row>
    <row r="82" spans="1:25" x14ac:dyDescent="0.2">
      <c r="C82" s="58"/>
      <c r="D82" s="58"/>
      <c r="E82" s="58"/>
      <c r="F82" s="58"/>
      <c r="H82" s="57"/>
    </row>
    <row r="86" spans="1:25" ht="10.5" customHeight="1" x14ac:dyDescent="0.2"/>
  </sheetData>
  <autoFilter ref="A6:Y6">
    <sortState ref="A9:W85">
      <sortCondition ref="A6"/>
    </sortState>
  </autoFilter>
  <mergeCells count="19">
    <mergeCell ref="A4:A6"/>
    <mergeCell ref="C4:F4"/>
    <mergeCell ref="G4:G6"/>
    <mergeCell ref="P4:T4"/>
    <mergeCell ref="C5:D5"/>
    <mergeCell ref="E5:F5"/>
    <mergeCell ref="P5:P6"/>
    <mergeCell ref="Q5:T5"/>
    <mergeCell ref="I5:I6"/>
    <mergeCell ref="M5:M6"/>
    <mergeCell ref="N5:N6"/>
    <mergeCell ref="O5:O6"/>
    <mergeCell ref="J5:L5"/>
    <mergeCell ref="U4:Y4"/>
    <mergeCell ref="U5:U6"/>
    <mergeCell ref="V5:Y5"/>
    <mergeCell ref="H4:H6"/>
    <mergeCell ref="B4:B6"/>
    <mergeCell ref="I4:O4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workbookViewId="0">
      <pane xSplit="2" ySplit="6" topLeftCell="G25" activePane="bottomRight" state="frozen"/>
      <selection pane="topRight" activeCell="C1" sqref="C1"/>
      <selection pane="bottomLeft" activeCell="A7" sqref="A7"/>
      <selection pane="bottomRight" activeCell="A81" sqref="A1:U81"/>
    </sheetView>
  </sheetViews>
  <sheetFormatPr defaultRowHeight="15" x14ac:dyDescent="0.2"/>
  <cols>
    <col min="1" max="1" width="9.140625" style="1"/>
    <col min="2" max="2" width="51.140625" style="5" customWidth="1"/>
    <col min="3" max="6" width="13.85546875" style="42" hidden="1" customWidth="1"/>
    <col min="7" max="7" width="19" style="9" customWidth="1"/>
    <col min="8" max="11" width="13.5703125" style="10" customWidth="1"/>
    <col min="12" max="12" width="13.5703125" style="9" customWidth="1"/>
    <col min="13" max="16" width="13.5703125" style="10" customWidth="1"/>
    <col min="17" max="17" width="13.5703125" style="9" customWidth="1"/>
    <col min="18" max="21" width="13.5703125" style="10" customWidth="1"/>
    <col min="22" max="16384" width="9.140625" style="1"/>
  </cols>
  <sheetData>
    <row r="1" spans="1:22" x14ac:dyDescent="0.2">
      <c r="K1" s="11"/>
      <c r="P1" s="11"/>
      <c r="U1" s="11" t="s">
        <v>80</v>
      </c>
    </row>
    <row r="3" spans="1:22" ht="15.75" x14ac:dyDescent="0.25">
      <c r="A3" s="1" t="s">
        <v>164</v>
      </c>
      <c r="B3" s="20"/>
      <c r="C3" s="39"/>
      <c r="D3" s="39"/>
      <c r="E3" s="39"/>
      <c r="F3" s="39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2" ht="32.25" customHeight="1" x14ac:dyDescent="0.2">
      <c r="A4" s="160" t="s">
        <v>0</v>
      </c>
      <c r="B4" s="99" t="s">
        <v>1</v>
      </c>
      <c r="C4" s="121" t="s">
        <v>113</v>
      </c>
      <c r="D4" s="122"/>
      <c r="E4" s="122"/>
      <c r="F4" s="123"/>
      <c r="G4" s="161" t="s">
        <v>116</v>
      </c>
      <c r="H4" s="167" t="s">
        <v>106</v>
      </c>
      <c r="I4" s="168"/>
      <c r="J4" s="168"/>
      <c r="K4" s="168"/>
      <c r="L4" s="105" t="s">
        <v>114</v>
      </c>
      <c r="M4" s="105"/>
      <c r="N4" s="105"/>
      <c r="O4" s="105"/>
      <c r="P4" s="105"/>
      <c r="Q4" s="169" t="s">
        <v>115</v>
      </c>
      <c r="R4" s="170"/>
      <c r="S4" s="170"/>
      <c r="T4" s="170"/>
      <c r="U4" s="171"/>
    </row>
    <row r="5" spans="1:22" s="2" customFormat="1" ht="42" customHeight="1" x14ac:dyDescent="0.2">
      <c r="A5" s="160"/>
      <c r="B5" s="99"/>
      <c r="C5" s="106" t="s">
        <v>109</v>
      </c>
      <c r="D5" s="106"/>
      <c r="E5" s="126" t="s">
        <v>130</v>
      </c>
      <c r="F5" s="127"/>
      <c r="G5" s="162"/>
      <c r="H5" s="164" t="s">
        <v>66</v>
      </c>
      <c r="I5" s="164" t="s">
        <v>67</v>
      </c>
      <c r="J5" s="164" t="s">
        <v>68</v>
      </c>
      <c r="K5" s="164" t="s">
        <v>69</v>
      </c>
      <c r="L5" s="109" t="s">
        <v>74</v>
      </c>
      <c r="M5" s="167" t="s">
        <v>65</v>
      </c>
      <c r="N5" s="168"/>
      <c r="O5" s="168"/>
      <c r="P5" s="172"/>
      <c r="Q5" s="161" t="s">
        <v>74</v>
      </c>
      <c r="R5" s="167" t="s">
        <v>65</v>
      </c>
      <c r="S5" s="168"/>
      <c r="T5" s="168"/>
      <c r="U5" s="172"/>
    </row>
    <row r="6" spans="1:22" s="6" customFormat="1" x14ac:dyDescent="0.2">
      <c r="A6" s="160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63"/>
      <c r="H6" s="165"/>
      <c r="I6" s="165"/>
      <c r="J6" s="165"/>
      <c r="K6" s="166"/>
      <c r="L6" s="111"/>
      <c r="M6" s="12" t="s">
        <v>66</v>
      </c>
      <c r="N6" s="12" t="s">
        <v>67</v>
      </c>
      <c r="O6" s="12" t="s">
        <v>68</v>
      </c>
      <c r="P6" s="12" t="s">
        <v>69</v>
      </c>
      <c r="Q6" s="163"/>
      <c r="R6" s="12" t="s">
        <v>66</v>
      </c>
      <c r="S6" s="12" t="s">
        <v>67</v>
      </c>
      <c r="T6" s="12" t="s">
        <v>68</v>
      </c>
      <c r="U6" s="12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f t="shared" ref="E7:E37" si="0">C7/(C7+D7)</f>
        <v>2.6463225652640362E-2</v>
      </c>
      <c r="F7" s="37">
        <f t="shared" ref="F7:F37" si="1">1-E7</f>
        <v>0.97353677434735963</v>
      </c>
      <c r="G7" s="13">
        <v>0</v>
      </c>
      <c r="H7" s="13">
        <f t="shared" ref="H7:H70" si="2">ROUND(G7/4,)</f>
        <v>0</v>
      </c>
      <c r="I7" s="13">
        <f t="shared" ref="I7:I70" si="3">H7</f>
        <v>0</v>
      </c>
      <c r="J7" s="13">
        <f t="shared" ref="J7:J70" si="4">H7</f>
        <v>0</v>
      </c>
      <c r="K7" s="13">
        <f t="shared" ref="K7:K70" si="5">G7-H7-I7-J7</f>
        <v>0</v>
      </c>
      <c r="L7" s="13">
        <f t="shared" ref="L7:L38" si="6">ROUND(G7*E7,0)</f>
        <v>0</v>
      </c>
      <c r="M7" s="43">
        <f t="shared" ref="M7:M37" si="7">ROUND(H7*E7,0)</f>
        <v>0</v>
      </c>
      <c r="N7" s="43">
        <f t="shared" ref="N7:N37" si="8">ROUND(I7*E7,0)</f>
        <v>0</v>
      </c>
      <c r="O7" s="43">
        <f t="shared" ref="O7:O37" si="9">ROUND(J7*E7,0)</f>
        <v>0</v>
      </c>
      <c r="P7" s="43">
        <f t="shared" ref="P7:P70" si="10">L7-M7-N7-O7</f>
        <v>0</v>
      </c>
      <c r="Q7" s="13">
        <f>R7+S7+T7+U7</f>
        <v>0</v>
      </c>
      <c r="R7" s="43">
        <f t="shared" ref="R7:R38" si="11">H7-M7</f>
        <v>0</v>
      </c>
      <c r="S7" s="43">
        <f t="shared" ref="S7:S38" si="12">I7-N7</f>
        <v>0</v>
      </c>
      <c r="T7" s="43">
        <f t="shared" ref="T7:T38" si="13">J7-O7</f>
        <v>0</v>
      </c>
      <c r="U7" s="43">
        <f t="shared" ref="U7:U38" si="14">K7-P7</f>
        <v>0</v>
      </c>
      <c r="V7" s="10"/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f t="shared" si="0"/>
        <v>7.2759061260170801E-2</v>
      </c>
      <c r="F8" s="37">
        <f t="shared" si="1"/>
        <v>0.92724093873982916</v>
      </c>
      <c r="G8" s="13">
        <v>0</v>
      </c>
      <c r="H8" s="13">
        <f t="shared" si="2"/>
        <v>0</v>
      </c>
      <c r="I8" s="13">
        <f t="shared" si="3"/>
        <v>0</v>
      </c>
      <c r="J8" s="13">
        <f t="shared" si="4"/>
        <v>0</v>
      </c>
      <c r="K8" s="13">
        <f t="shared" si="5"/>
        <v>0</v>
      </c>
      <c r="L8" s="13">
        <f t="shared" si="6"/>
        <v>0</v>
      </c>
      <c r="M8" s="43">
        <f t="shared" si="7"/>
        <v>0</v>
      </c>
      <c r="N8" s="43">
        <f t="shared" si="8"/>
        <v>0</v>
      </c>
      <c r="O8" s="43">
        <f t="shared" si="9"/>
        <v>0</v>
      </c>
      <c r="P8" s="43">
        <f t="shared" si="10"/>
        <v>0</v>
      </c>
      <c r="Q8" s="13">
        <f t="shared" ref="Q8:Q71" si="15">R8+S8+T8+U8</f>
        <v>0</v>
      </c>
      <c r="R8" s="43">
        <f t="shared" si="11"/>
        <v>0</v>
      </c>
      <c r="S8" s="43">
        <f t="shared" si="12"/>
        <v>0</v>
      </c>
      <c r="T8" s="43">
        <f t="shared" si="13"/>
        <v>0</v>
      </c>
      <c r="U8" s="43">
        <f t="shared" si="14"/>
        <v>0</v>
      </c>
      <c r="V8" s="10"/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f t="shared" si="0"/>
        <v>0.97300837082170721</v>
      </c>
      <c r="F9" s="37">
        <f t="shared" si="1"/>
        <v>2.6991629178292786E-2</v>
      </c>
      <c r="G9" s="13">
        <v>0</v>
      </c>
      <c r="H9" s="13">
        <f t="shared" si="2"/>
        <v>0</v>
      </c>
      <c r="I9" s="13">
        <f t="shared" si="3"/>
        <v>0</v>
      </c>
      <c r="J9" s="13">
        <f t="shared" si="4"/>
        <v>0</v>
      </c>
      <c r="K9" s="13">
        <f t="shared" si="5"/>
        <v>0</v>
      </c>
      <c r="L9" s="13">
        <f t="shared" si="6"/>
        <v>0</v>
      </c>
      <c r="M9" s="43">
        <f t="shared" si="7"/>
        <v>0</v>
      </c>
      <c r="N9" s="43">
        <f t="shared" si="8"/>
        <v>0</v>
      </c>
      <c r="O9" s="43">
        <f t="shared" si="9"/>
        <v>0</v>
      </c>
      <c r="P9" s="43">
        <f t="shared" si="10"/>
        <v>0</v>
      </c>
      <c r="Q9" s="13">
        <f t="shared" si="15"/>
        <v>0</v>
      </c>
      <c r="R9" s="43">
        <f t="shared" si="11"/>
        <v>0</v>
      </c>
      <c r="S9" s="43">
        <f t="shared" si="12"/>
        <v>0</v>
      </c>
      <c r="T9" s="43">
        <f t="shared" si="13"/>
        <v>0</v>
      </c>
      <c r="U9" s="43">
        <f t="shared" si="14"/>
        <v>0</v>
      </c>
      <c r="V9" s="10"/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f t="shared" si="0"/>
        <v>0.11076579807155949</v>
      </c>
      <c r="F10" s="37">
        <f t="shared" si="1"/>
        <v>0.88923420192844049</v>
      </c>
      <c r="G10" s="13">
        <v>0</v>
      </c>
      <c r="H10" s="13">
        <f t="shared" si="2"/>
        <v>0</v>
      </c>
      <c r="I10" s="13">
        <f t="shared" si="3"/>
        <v>0</v>
      </c>
      <c r="J10" s="13">
        <f t="shared" si="4"/>
        <v>0</v>
      </c>
      <c r="K10" s="13">
        <f t="shared" si="5"/>
        <v>0</v>
      </c>
      <c r="L10" s="13">
        <f t="shared" si="6"/>
        <v>0</v>
      </c>
      <c r="M10" s="43">
        <f t="shared" si="7"/>
        <v>0</v>
      </c>
      <c r="N10" s="43">
        <f t="shared" si="8"/>
        <v>0</v>
      </c>
      <c r="O10" s="43">
        <f t="shared" si="9"/>
        <v>0</v>
      </c>
      <c r="P10" s="43">
        <f t="shared" si="10"/>
        <v>0</v>
      </c>
      <c r="Q10" s="13">
        <f t="shared" si="15"/>
        <v>0</v>
      </c>
      <c r="R10" s="43">
        <f t="shared" si="11"/>
        <v>0</v>
      </c>
      <c r="S10" s="43">
        <f t="shared" si="12"/>
        <v>0</v>
      </c>
      <c r="T10" s="43">
        <f t="shared" si="13"/>
        <v>0</v>
      </c>
      <c r="U10" s="43">
        <f t="shared" si="14"/>
        <v>0</v>
      </c>
      <c r="V10" s="10"/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f t="shared" si="0"/>
        <v>0.16322158301924222</v>
      </c>
      <c r="F11" s="37">
        <f t="shared" si="1"/>
        <v>0.83677841698075772</v>
      </c>
      <c r="G11" s="13">
        <v>0</v>
      </c>
      <c r="H11" s="13">
        <f t="shared" si="2"/>
        <v>0</v>
      </c>
      <c r="I11" s="13">
        <f t="shared" si="3"/>
        <v>0</v>
      </c>
      <c r="J11" s="13">
        <f t="shared" si="4"/>
        <v>0</v>
      </c>
      <c r="K11" s="13">
        <f t="shared" si="5"/>
        <v>0</v>
      </c>
      <c r="L11" s="13">
        <f t="shared" si="6"/>
        <v>0</v>
      </c>
      <c r="M11" s="43">
        <f t="shared" si="7"/>
        <v>0</v>
      </c>
      <c r="N11" s="43">
        <f t="shared" si="8"/>
        <v>0</v>
      </c>
      <c r="O11" s="43">
        <f t="shared" si="9"/>
        <v>0</v>
      </c>
      <c r="P11" s="43">
        <f t="shared" si="10"/>
        <v>0</v>
      </c>
      <c r="Q11" s="13">
        <f t="shared" si="15"/>
        <v>0</v>
      </c>
      <c r="R11" s="43">
        <f t="shared" si="11"/>
        <v>0</v>
      </c>
      <c r="S11" s="43">
        <f t="shared" si="12"/>
        <v>0</v>
      </c>
      <c r="T11" s="43">
        <f t="shared" si="13"/>
        <v>0</v>
      </c>
      <c r="U11" s="43">
        <f t="shared" si="14"/>
        <v>0</v>
      </c>
      <c r="V11" s="10"/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f t="shared" si="0"/>
        <v>2.3367863165502288E-2</v>
      </c>
      <c r="F12" s="37">
        <f t="shared" si="1"/>
        <v>0.97663213683449768</v>
      </c>
      <c r="G12" s="13">
        <v>0</v>
      </c>
      <c r="H12" s="13">
        <f t="shared" si="2"/>
        <v>0</v>
      </c>
      <c r="I12" s="13">
        <f t="shared" si="3"/>
        <v>0</v>
      </c>
      <c r="J12" s="13">
        <f t="shared" si="4"/>
        <v>0</v>
      </c>
      <c r="K12" s="13">
        <f t="shared" si="5"/>
        <v>0</v>
      </c>
      <c r="L12" s="13">
        <f t="shared" si="6"/>
        <v>0</v>
      </c>
      <c r="M12" s="43">
        <f t="shared" si="7"/>
        <v>0</v>
      </c>
      <c r="N12" s="43">
        <f t="shared" si="8"/>
        <v>0</v>
      </c>
      <c r="O12" s="43">
        <f t="shared" si="9"/>
        <v>0</v>
      </c>
      <c r="P12" s="43">
        <f t="shared" si="10"/>
        <v>0</v>
      </c>
      <c r="Q12" s="13">
        <f t="shared" si="15"/>
        <v>0</v>
      </c>
      <c r="R12" s="43">
        <f t="shared" si="11"/>
        <v>0</v>
      </c>
      <c r="S12" s="43">
        <f t="shared" si="12"/>
        <v>0</v>
      </c>
      <c r="T12" s="43">
        <f t="shared" si="13"/>
        <v>0</v>
      </c>
      <c r="U12" s="43">
        <f t="shared" si="14"/>
        <v>0</v>
      </c>
      <c r="V12" s="10"/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f t="shared" si="0"/>
        <v>0.37550572843800811</v>
      </c>
      <c r="F13" s="37">
        <f t="shared" si="1"/>
        <v>0.62449427156199189</v>
      </c>
      <c r="G13" s="13">
        <v>0</v>
      </c>
      <c r="H13" s="13">
        <f t="shared" si="2"/>
        <v>0</v>
      </c>
      <c r="I13" s="13">
        <f t="shared" si="3"/>
        <v>0</v>
      </c>
      <c r="J13" s="13">
        <f t="shared" si="4"/>
        <v>0</v>
      </c>
      <c r="K13" s="13">
        <f t="shared" si="5"/>
        <v>0</v>
      </c>
      <c r="L13" s="13">
        <f t="shared" si="6"/>
        <v>0</v>
      </c>
      <c r="M13" s="43">
        <f t="shared" si="7"/>
        <v>0</v>
      </c>
      <c r="N13" s="43">
        <f t="shared" si="8"/>
        <v>0</v>
      </c>
      <c r="O13" s="43">
        <f t="shared" si="9"/>
        <v>0</v>
      </c>
      <c r="P13" s="43">
        <f t="shared" si="10"/>
        <v>0</v>
      </c>
      <c r="Q13" s="13">
        <f t="shared" si="15"/>
        <v>0</v>
      </c>
      <c r="R13" s="43">
        <f t="shared" si="11"/>
        <v>0</v>
      </c>
      <c r="S13" s="43">
        <f t="shared" si="12"/>
        <v>0</v>
      </c>
      <c r="T13" s="43">
        <f t="shared" si="13"/>
        <v>0</v>
      </c>
      <c r="U13" s="43">
        <f t="shared" si="14"/>
        <v>0</v>
      </c>
      <c r="V13" s="10"/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f t="shared" si="0"/>
        <v>5.0426418088060296E-2</v>
      </c>
      <c r="F14" s="37">
        <f t="shared" si="1"/>
        <v>0.94957358191193975</v>
      </c>
      <c r="G14" s="13">
        <v>0</v>
      </c>
      <c r="H14" s="13">
        <f t="shared" si="2"/>
        <v>0</v>
      </c>
      <c r="I14" s="13">
        <f t="shared" si="3"/>
        <v>0</v>
      </c>
      <c r="J14" s="13">
        <f t="shared" si="4"/>
        <v>0</v>
      </c>
      <c r="K14" s="13">
        <f t="shared" si="5"/>
        <v>0</v>
      </c>
      <c r="L14" s="13">
        <f t="shared" si="6"/>
        <v>0</v>
      </c>
      <c r="M14" s="43">
        <f t="shared" si="7"/>
        <v>0</v>
      </c>
      <c r="N14" s="43">
        <f t="shared" si="8"/>
        <v>0</v>
      </c>
      <c r="O14" s="43">
        <f t="shared" si="9"/>
        <v>0</v>
      </c>
      <c r="P14" s="43">
        <f t="shared" si="10"/>
        <v>0</v>
      </c>
      <c r="Q14" s="13">
        <f t="shared" si="15"/>
        <v>0</v>
      </c>
      <c r="R14" s="43">
        <f t="shared" si="11"/>
        <v>0</v>
      </c>
      <c r="S14" s="43">
        <f t="shared" si="12"/>
        <v>0</v>
      </c>
      <c r="T14" s="43">
        <f t="shared" si="13"/>
        <v>0</v>
      </c>
      <c r="U14" s="43">
        <f t="shared" si="14"/>
        <v>0</v>
      </c>
      <c r="V14" s="10"/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f t="shared" si="0"/>
        <v>0.89731567720543204</v>
      </c>
      <c r="F15" s="37">
        <f t="shared" si="1"/>
        <v>0.10268432279456796</v>
      </c>
      <c r="G15" s="13">
        <v>0</v>
      </c>
      <c r="H15" s="13">
        <f t="shared" si="2"/>
        <v>0</v>
      </c>
      <c r="I15" s="13">
        <f t="shared" si="3"/>
        <v>0</v>
      </c>
      <c r="J15" s="13">
        <f t="shared" si="4"/>
        <v>0</v>
      </c>
      <c r="K15" s="13">
        <f t="shared" si="5"/>
        <v>0</v>
      </c>
      <c r="L15" s="13">
        <f t="shared" si="6"/>
        <v>0</v>
      </c>
      <c r="M15" s="43">
        <f t="shared" si="7"/>
        <v>0</v>
      </c>
      <c r="N15" s="43">
        <f t="shared" si="8"/>
        <v>0</v>
      </c>
      <c r="O15" s="43">
        <f t="shared" si="9"/>
        <v>0</v>
      </c>
      <c r="P15" s="43">
        <f t="shared" si="10"/>
        <v>0</v>
      </c>
      <c r="Q15" s="13">
        <f t="shared" si="15"/>
        <v>0</v>
      </c>
      <c r="R15" s="43">
        <f t="shared" si="11"/>
        <v>0</v>
      </c>
      <c r="S15" s="43">
        <f t="shared" si="12"/>
        <v>0</v>
      </c>
      <c r="T15" s="43">
        <f t="shared" si="13"/>
        <v>0</v>
      </c>
      <c r="U15" s="43">
        <f t="shared" si="14"/>
        <v>0</v>
      </c>
      <c r="V15" s="10"/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f t="shared" si="0"/>
        <v>8.6658591451808265E-2</v>
      </c>
      <c r="F16" s="37">
        <f t="shared" si="1"/>
        <v>0.91334140854819168</v>
      </c>
      <c r="G16" s="13">
        <v>0</v>
      </c>
      <c r="H16" s="13">
        <f t="shared" si="2"/>
        <v>0</v>
      </c>
      <c r="I16" s="13">
        <f t="shared" si="3"/>
        <v>0</v>
      </c>
      <c r="J16" s="13">
        <f t="shared" si="4"/>
        <v>0</v>
      </c>
      <c r="K16" s="13">
        <f t="shared" si="5"/>
        <v>0</v>
      </c>
      <c r="L16" s="13">
        <f t="shared" si="6"/>
        <v>0</v>
      </c>
      <c r="M16" s="43">
        <f t="shared" si="7"/>
        <v>0</v>
      </c>
      <c r="N16" s="43">
        <f t="shared" si="8"/>
        <v>0</v>
      </c>
      <c r="O16" s="43">
        <f t="shared" si="9"/>
        <v>0</v>
      </c>
      <c r="P16" s="43">
        <f t="shared" si="10"/>
        <v>0</v>
      </c>
      <c r="Q16" s="13">
        <f t="shared" si="15"/>
        <v>0</v>
      </c>
      <c r="R16" s="43">
        <f t="shared" si="11"/>
        <v>0</v>
      </c>
      <c r="S16" s="43">
        <f t="shared" si="12"/>
        <v>0</v>
      </c>
      <c r="T16" s="43">
        <f t="shared" si="13"/>
        <v>0</v>
      </c>
      <c r="U16" s="43">
        <f t="shared" si="14"/>
        <v>0</v>
      </c>
      <c r="V16" s="10"/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f t="shared" si="0"/>
        <v>0.95541082164328661</v>
      </c>
      <c r="F17" s="37">
        <f t="shared" si="1"/>
        <v>4.4589178356713388E-2</v>
      </c>
      <c r="G17" s="13">
        <v>0</v>
      </c>
      <c r="H17" s="13">
        <f t="shared" si="2"/>
        <v>0</v>
      </c>
      <c r="I17" s="13">
        <f t="shared" si="3"/>
        <v>0</v>
      </c>
      <c r="J17" s="13">
        <f t="shared" si="4"/>
        <v>0</v>
      </c>
      <c r="K17" s="13">
        <f t="shared" si="5"/>
        <v>0</v>
      </c>
      <c r="L17" s="13">
        <f t="shared" si="6"/>
        <v>0</v>
      </c>
      <c r="M17" s="43">
        <f t="shared" si="7"/>
        <v>0</v>
      </c>
      <c r="N17" s="43">
        <f t="shared" si="8"/>
        <v>0</v>
      </c>
      <c r="O17" s="43">
        <f t="shared" si="9"/>
        <v>0</v>
      </c>
      <c r="P17" s="43">
        <f t="shared" si="10"/>
        <v>0</v>
      </c>
      <c r="Q17" s="13">
        <f t="shared" si="15"/>
        <v>0</v>
      </c>
      <c r="R17" s="43">
        <f t="shared" si="11"/>
        <v>0</v>
      </c>
      <c r="S17" s="43">
        <f t="shared" si="12"/>
        <v>0</v>
      </c>
      <c r="T17" s="43">
        <f t="shared" si="13"/>
        <v>0</v>
      </c>
      <c r="U17" s="43">
        <f t="shared" si="14"/>
        <v>0</v>
      </c>
      <c r="V17" s="10"/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f t="shared" si="0"/>
        <v>0.34022677490014175</v>
      </c>
      <c r="F18" s="37">
        <f t="shared" si="1"/>
        <v>0.65977322509985825</v>
      </c>
      <c r="G18" s="13">
        <v>0</v>
      </c>
      <c r="H18" s="13">
        <f t="shared" si="2"/>
        <v>0</v>
      </c>
      <c r="I18" s="13">
        <f t="shared" si="3"/>
        <v>0</v>
      </c>
      <c r="J18" s="13">
        <f t="shared" si="4"/>
        <v>0</v>
      </c>
      <c r="K18" s="13">
        <f t="shared" si="5"/>
        <v>0</v>
      </c>
      <c r="L18" s="13">
        <f t="shared" si="6"/>
        <v>0</v>
      </c>
      <c r="M18" s="43">
        <f t="shared" si="7"/>
        <v>0</v>
      </c>
      <c r="N18" s="43">
        <f t="shared" si="8"/>
        <v>0</v>
      </c>
      <c r="O18" s="43">
        <f t="shared" si="9"/>
        <v>0</v>
      </c>
      <c r="P18" s="43">
        <f t="shared" si="10"/>
        <v>0</v>
      </c>
      <c r="Q18" s="13">
        <f t="shared" si="15"/>
        <v>0</v>
      </c>
      <c r="R18" s="43">
        <f t="shared" si="11"/>
        <v>0</v>
      </c>
      <c r="S18" s="43">
        <f t="shared" si="12"/>
        <v>0</v>
      </c>
      <c r="T18" s="43">
        <f t="shared" si="13"/>
        <v>0</v>
      </c>
      <c r="U18" s="43">
        <f t="shared" si="14"/>
        <v>0</v>
      </c>
      <c r="V18" s="10"/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f t="shared" si="0"/>
        <v>5.0309088517690385E-2</v>
      </c>
      <c r="F19" s="37">
        <f t="shared" si="1"/>
        <v>0.94969091148230966</v>
      </c>
      <c r="G19" s="13">
        <v>0</v>
      </c>
      <c r="H19" s="13">
        <f t="shared" si="2"/>
        <v>0</v>
      </c>
      <c r="I19" s="13">
        <f t="shared" si="3"/>
        <v>0</v>
      </c>
      <c r="J19" s="13">
        <f t="shared" si="4"/>
        <v>0</v>
      </c>
      <c r="K19" s="13">
        <f t="shared" si="5"/>
        <v>0</v>
      </c>
      <c r="L19" s="13">
        <f t="shared" si="6"/>
        <v>0</v>
      </c>
      <c r="M19" s="43">
        <f t="shared" si="7"/>
        <v>0</v>
      </c>
      <c r="N19" s="43">
        <f t="shared" si="8"/>
        <v>0</v>
      </c>
      <c r="O19" s="43">
        <f t="shared" si="9"/>
        <v>0</v>
      </c>
      <c r="P19" s="43">
        <f t="shared" si="10"/>
        <v>0</v>
      </c>
      <c r="Q19" s="13">
        <f t="shared" si="15"/>
        <v>0</v>
      </c>
      <c r="R19" s="43">
        <f t="shared" si="11"/>
        <v>0</v>
      </c>
      <c r="S19" s="43">
        <f t="shared" si="12"/>
        <v>0</v>
      </c>
      <c r="T19" s="43">
        <f t="shared" si="13"/>
        <v>0</v>
      </c>
      <c r="U19" s="43">
        <f t="shared" si="14"/>
        <v>0</v>
      </c>
      <c r="V19" s="10"/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f t="shared" si="0"/>
        <v>1.3404333455747338E-2</v>
      </c>
      <c r="F20" s="37">
        <f t="shared" si="1"/>
        <v>0.98659566654425268</v>
      </c>
      <c r="G20" s="13">
        <v>0</v>
      </c>
      <c r="H20" s="13">
        <f t="shared" si="2"/>
        <v>0</v>
      </c>
      <c r="I20" s="13">
        <f t="shared" si="3"/>
        <v>0</v>
      </c>
      <c r="J20" s="13">
        <f t="shared" si="4"/>
        <v>0</v>
      </c>
      <c r="K20" s="13">
        <f t="shared" si="5"/>
        <v>0</v>
      </c>
      <c r="L20" s="13">
        <f t="shared" si="6"/>
        <v>0</v>
      </c>
      <c r="M20" s="43">
        <f t="shared" si="7"/>
        <v>0</v>
      </c>
      <c r="N20" s="43">
        <f t="shared" si="8"/>
        <v>0</v>
      </c>
      <c r="O20" s="43">
        <f t="shared" si="9"/>
        <v>0</v>
      </c>
      <c r="P20" s="43">
        <f t="shared" si="10"/>
        <v>0</v>
      </c>
      <c r="Q20" s="13">
        <f t="shared" si="15"/>
        <v>0</v>
      </c>
      <c r="R20" s="43">
        <f t="shared" si="11"/>
        <v>0</v>
      </c>
      <c r="S20" s="43">
        <f t="shared" si="12"/>
        <v>0</v>
      </c>
      <c r="T20" s="43">
        <f t="shared" si="13"/>
        <v>0</v>
      </c>
      <c r="U20" s="43">
        <f t="shared" si="14"/>
        <v>0</v>
      </c>
      <c r="V20" s="10"/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f t="shared" si="0"/>
        <v>0.92104813443463396</v>
      </c>
      <c r="F21" s="37">
        <f t="shared" si="1"/>
        <v>7.8951865565366042E-2</v>
      </c>
      <c r="G21" s="13">
        <v>0</v>
      </c>
      <c r="H21" s="13">
        <f t="shared" si="2"/>
        <v>0</v>
      </c>
      <c r="I21" s="13">
        <f t="shared" si="3"/>
        <v>0</v>
      </c>
      <c r="J21" s="13">
        <f t="shared" si="4"/>
        <v>0</v>
      </c>
      <c r="K21" s="13">
        <f t="shared" si="5"/>
        <v>0</v>
      </c>
      <c r="L21" s="13">
        <f t="shared" si="6"/>
        <v>0</v>
      </c>
      <c r="M21" s="43">
        <f t="shared" si="7"/>
        <v>0</v>
      </c>
      <c r="N21" s="43">
        <f t="shared" si="8"/>
        <v>0</v>
      </c>
      <c r="O21" s="43">
        <f t="shared" si="9"/>
        <v>0</v>
      </c>
      <c r="P21" s="43">
        <f t="shared" si="10"/>
        <v>0</v>
      </c>
      <c r="Q21" s="13">
        <f t="shared" si="15"/>
        <v>0</v>
      </c>
      <c r="R21" s="43">
        <f t="shared" si="11"/>
        <v>0</v>
      </c>
      <c r="S21" s="43">
        <f t="shared" si="12"/>
        <v>0</v>
      </c>
      <c r="T21" s="43">
        <f t="shared" si="13"/>
        <v>0</v>
      </c>
      <c r="U21" s="43">
        <f t="shared" si="14"/>
        <v>0</v>
      </c>
      <c r="V21" s="10"/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f t="shared" si="0"/>
        <v>7.9047257544126018E-2</v>
      </c>
      <c r="F22" s="37">
        <f t="shared" si="1"/>
        <v>0.920952742455874</v>
      </c>
      <c r="G22" s="13">
        <v>0</v>
      </c>
      <c r="H22" s="13">
        <f t="shared" si="2"/>
        <v>0</v>
      </c>
      <c r="I22" s="13">
        <f t="shared" si="3"/>
        <v>0</v>
      </c>
      <c r="J22" s="13">
        <f t="shared" si="4"/>
        <v>0</v>
      </c>
      <c r="K22" s="13">
        <f t="shared" si="5"/>
        <v>0</v>
      </c>
      <c r="L22" s="13">
        <f t="shared" si="6"/>
        <v>0</v>
      </c>
      <c r="M22" s="43">
        <f t="shared" si="7"/>
        <v>0</v>
      </c>
      <c r="N22" s="43">
        <f t="shared" si="8"/>
        <v>0</v>
      </c>
      <c r="O22" s="43">
        <f t="shared" si="9"/>
        <v>0</v>
      </c>
      <c r="P22" s="43">
        <f t="shared" si="10"/>
        <v>0</v>
      </c>
      <c r="Q22" s="13">
        <f t="shared" si="15"/>
        <v>0</v>
      </c>
      <c r="R22" s="43">
        <f t="shared" si="11"/>
        <v>0</v>
      </c>
      <c r="S22" s="43">
        <f t="shared" si="12"/>
        <v>0</v>
      </c>
      <c r="T22" s="43">
        <f t="shared" si="13"/>
        <v>0</v>
      </c>
      <c r="U22" s="43">
        <f t="shared" si="14"/>
        <v>0</v>
      </c>
      <c r="V22" s="10"/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f t="shared" si="0"/>
        <v>9.6693699313786657E-3</v>
      </c>
      <c r="F23" s="37">
        <f t="shared" si="1"/>
        <v>0.99033063006862132</v>
      </c>
      <c r="G23" s="13">
        <v>0</v>
      </c>
      <c r="H23" s="13">
        <f t="shared" si="2"/>
        <v>0</v>
      </c>
      <c r="I23" s="13">
        <f t="shared" si="3"/>
        <v>0</v>
      </c>
      <c r="J23" s="13">
        <f t="shared" si="4"/>
        <v>0</v>
      </c>
      <c r="K23" s="13">
        <f t="shared" si="5"/>
        <v>0</v>
      </c>
      <c r="L23" s="13">
        <f t="shared" si="6"/>
        <v>0</v>
      </c>
      <c r="M23" s="43">
        <f t="shared" si="7"/>
        <v>0</v>
      </c>
      <c r="N23" s="43">
        <f t="shared" si="8"/>
        <v>0</v>
      </c>
      <c r="O23" s="43">
        <f t="shared" si="9"/>
        <v>0</v>
      </c>
      <c r="P23" s="43">
        <f t="shared" si="10"/>
        <v>0</v>
      </c>
      <c r="Q23" s="13">
        <f t="shared" si="15"/>
        <v>0</v>
      </c>
      <c r="R23" s="43">
        <f t="shared" si="11"/>
        <v>0</v>
      </c>
      <c r="S23" s="43">
        <f t="shared" si="12"/>
        <v>0</v>
      </c>
      <c r="T23" s="43">
        <f t="shared" si="13"/>
        <v>0</v>
      </c>
      <c r="U23" s="43">
        <f t="shared" si="14"/>
        <v>0</v>
      </c>
      <c r="V23" s="10"/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f t="shared" si="0"/>
        <v>8.2579740623904663E-2</v>
      </c>
      <c r="F24" s="37">
        <f t="shared" si="1"/>
        <v>0.91742025937609539</v>
      </c>
      <c r="G24" s="13">
        <v>0</v>
      </c>
      <c r="H24" s="13">
        <f t="shared" si="2"/>
        <v>0</v>
      </c>
      <c r="I24" s="13">
        <f t="shared" si="3"/>
        <v>0</v>
      </c>
      <c r="J24" s="13">
        <f t="shared" si="4"/>
        <v>0</v>
      </c>
      <c r="K24" s="13">
        <f t="shared" si="5"/>
        <v>0</v>
      </c>
      <c r="L24" s="13">
        <f t="shared" si="6"/>
        <v>0</v>
      </c>
      <c r="M24" s="43">
        <f t="shared" si="7"/>
        <v>0</v>
      </c>
      <c r="N24" s="43">
        <f t="shared" si="8"/>
        <v>0</v>
      </c>
      <c r="O24" s="43">
        <f t="shared" si="9"/>
        <v>0</v>
      </c>
      <c r="P24" s="43">
        <f t="shared" si="10"/>
        <v>0</v>
      </c>
      <c r="Q24" s="13">
        <f t="shared" si="15"/>
        <v>0</v>
      </c>
      <c r="R24" s="43">
        <f t="shared" si="11"/>
        <v>0</v>
      </c>
      <c r="S24" s="43">
        <f t="shared" si="12"/>
        <v>0</v>
      </c>
      <c r="T24" s="43">
        <f t="shared" si="13"/>
        <v>0</v>
      </c>
      <c r="U24" s="43">
        <f t="shared" si="14"/>
        <v>0</v>
      </c>
      <c r="V24" s="10"/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f t="shared" si="0"/>
        <v>9.4284138945046864E-2</v>
      </c>
      <c r="F25" s="37">
        <f t="shared" si="1"/>
        <v>0.90571586105495316</v>
      </c>
      <c r="G25" s="13">
        <v>0</v>
      </c>
      <c r="H25" s="13">
        <f t="shared" si="2"/>
        <v>0</v>
      </c>
      <c r="I25" s="13">
        <f t="shared" si="3"/>
        <v>0</v>
      </c>
      <c r="J25" s="13">
        <f t="shared" si="4"/>
        <v>0</v>
      </c>
      <c r="K25" s="13">
        <f t="shared" si="5"/>
        <v>0</v>
      </c>
      <c r="L25" s="13">
        <f t="shared" si="6"/>
        <v>0</v>
      </c>
      <c r="M25" s="43">
        <f t="shared" si="7"/>
        <v>0</v>
      </c>
      <c r="N25" s="43">
        <f t="shared" si="8"/>
        <v>0</v>
      </c>
      <c r="O25" s="43">
        <f t="shared" si="9"/>
        <v>0</v>
      </c>
      <c r="P25" s="43">
        <f t="shared" si="10"/>
        <v>0</v>
      </c>
      <c r="Q25" s="13">
        <f t="shared" si="15"/>
        <v>0</v>
      </c>
      <c r="R25" s="43">
        <f t="shared" si="11"/>
        <v>0</v>
      </c>
      <c r="S25" s="43">
        <f t="shared" si="12"/>
        <v>0</v>
      </c>
      <c r="T25" s="43">
        <f t="shared" si="13"/>
        <v>0</v>
      </c>
      <c r="U25" s="43">
        <f t="shared" si="14"/>
        <v>0</v>
      </c>
      <c r="V25" s="10"/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f t="shared" si="0"/>
        <v>0.40482439695038119</v>
      </c>
      <c r="F26" s="37">
        <f t="shared" si="1"/>
        <v>0.59517560304961881</v>
      </c>
      <c r="G26" s="13">
        <v>0</v>
      </c>
      <c r="H26" s="13">
        <f t="shared" si="2"/>
        <v>0</v>
      </c>
      <c r="I26" s="13">
        <f t="shared" si="3"/>
        <v>0</v>
      </c>
      <c r="J26" s="13">
        <f t="shared" si="4"/>
        <v>0</v>
      </c>
      <c r="K26" s="13">
        <f t="shared" si="5"/>
        <v>0</v>
      </c>
      <c r="L26" s="13">
        <f t="shared" si="6"/>
        <v>0</v>
      </c>
      <c r="M26" s="43">
        <f t="shared" si="7"/>
        <v>0</v>
      </c>
      <c r="N26" s="43">
        <f t="shared" si="8"/>
        <v>0</v>
      </c>
      <c r="O26" s="43">
        <f t="shared" si="9"/>
        <v>0</v>
      </c>
      <c r="P26" s="43">
        <f t="shared" si="10"/>
        <v>0</v>
      </c>
      <c r="Q26" s="13">
        <f t="shared" si="15"/>
        <v>0</v>
      </c>
      <c r="R26" s="43">
        <f t="shared" si="11"/>
        <v>0</v>
      </c>
      <c r="S26" s="43">
        <f t="shared" si="12"/>
        <v>0</v>
      </c>
      <c r="T26" s="43">
        <f t="shared" si="13"/>
        <v>0</v>
      </c>
      <c r="U26" s="43">
        <f t="shared" si="14"/>
        <v>0</v>
      </c>
      <c r="V26" s="10"/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f t="shared" si="0"/>
        <v>8.6515873548560301E-2</v>
      </c>
      <c r="F27" s="37">
        <f t="shared" si="1"/>
        <v>0.91348412645143973</v>
      </c>
      <c r="G27" s="13">
        <v>0</v>
      </c>
      <c r="H27" s="13">
        <f t="shared" si="2"/>
        <v>0</v>
      </c>
      <c r="I27" s="13">
        <f t="shared" si="3"/>
        <v>0</v>
      </c>
      <c r="J27" s="13">
        <f t="shared" si="4"/>
        <v>0</v>
      </c>
      <c r="K27" s="13">
        <f t="shared" si="5"/>
        <v>0</v>
      </c>
      <c r="L27" s="13">
        <f t="shared" si="6"/>
        <v>0</v>
      </c>
      <c r="M27" s="43">
        <f t="shared" si="7"/>
        <v>0</v>
      </c>
      <c r="N27" s="43">
        <f t="shared" si="8"/>
        <v>0</v>
      </c>
      <c r="O27" s="43">
        <f t="shared" si="9"/>
        <v>0</v>
      </c>
      <c r="P27" s="43">
        <f t="shared" si="10"/>
        <v>0</v>
      </c>
      <c r="Q27" s="13">
        <f t="shared" si="15"/>
        <v>0</v>
      </c>
      <c r="R27" s="43">
        <f t="shared" si="11"/>
        <v>0</v>
      </c>
      <c r="S27" s="43">
        <f t="shared" si="12"/>
        <v>0</v>
      </c>
      <c r="T27" s="43">
        <f t="shared" si="13"/>
        <v>0</v>
      </c>
      <c r="U27" s="43">
        <f t="shared" si="14"/>
        <v>0</v>
      </c>
      <c r="V27" s="10"/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f t="shared" si="0"/>
        <v>0.17885793321477969</v>
      </c>
      <c r="F28" s="37">
        <f t="shared" si="1"/>
        <v>0.82114206678522028</v>
      </c>
      <c r="G28" s="13">
        <v>0</v>
      </c>
      <c r="H28" s="13">
        <f t="shared" si="2"/>
        <v>0</v>
      </c>
      <c r="I28" s="13">
        <f t="shared" si="3"/>
        <v>0</v>
      </c>
      <c r="J28" s="13">
        <f t="shared" si="4"/>
        <v>0</v>
      </c>
      <c r="K28" s="13">
        <f t="shared" si="5"/>
        <v>0</v>
      </c>
      <c r="L28" s="13">
        <f t="shared" si="6"/>
        <v>0</v>
      </c>
      <c r="M28" s="43">
        <f t="shared" si="7"/>
        <v>0</v>
      </c>
      <c r="N28" s="43">
        <f t="shared" si="8"/>
        <v>0</v>
      </c>
      <c r="O28" s="43">
        <f t="shared" si="9"/>
        <v>0</v>
      </c>
      <c r="P28" s="43">
        <f t="shared" si="10"/>
        <v>0</v>
      </c>
      <c r="Q28" s="13">
        <f t="shared" si="15"/>
        <v>0</v>
      </c>
      <c r="R28" s="43">
        <f t="shared" si="11"/>
        <v>0</v>
      </c>
      <c r="S28" s="43">
        <f t="shared" si="12"/>
        <v>0</v>
      </c>
      <c r="T28" s="43">
        <f t="shared" si="13"/>
        <v>0</v>
      </c>
      <c r="U28" s="43">
        <f t="shared" si="14"/>
        <v>0</v>
      </c>
      <c r="V28" s="10"/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f t="shared" si="0"/>
        <v>6.9825982269891645E-2</v>
      </c>
      <c r="F29" s="37">
        <f t="shared" si="1"/>
        <v>0.93017401773010833</v>
      </c>
      <c r="G29" s="13">
        <v>0</v>
      </c>
      <c r="H29" s="13">
        <f t="shared" si="2"/>
        <v>0</v>
      </c>
      <c r="I29" s="13">
        <f t="shared" si="3"/>
        <v>0</v>
      </c>
      <c r="J29" s="13">
        <f t="shared" si="4"/>
        <v>0</v>
      </c>
      <c r="K29" s="13">
        <f t="shared" si="5"/>
        <v>0</v>
      </c>
      <c r="L29" s="13">
        <f t="shared" si="6"/>
        <v>0</v>
      </c>
      <c r="M29" s="43">
        <f t="shared" si="7"/>
        <v>0</v>
      </c>
      <c r="N29" s="43">
        <f t="shared" si="8"/>
        <v>0</v>
      </c>
      <c r="O29" s="43">
        <f t="shared" si="9"/>
        <v>0</v>
      </c>
      <c r="P29" s="43">
        <f t="shared" si="10"/>
        <v>0</v>
      </c>
      <c r="Q29" s="13">
        <f t="shared" si="15"/>
        <v>0</v>
      </c>
      <c r="R29" s="43">
        <f t="shared" si="11"/>
        <v>0</v>
      </c>
      <c r="S29" s="43">
        <f t="shared" si="12"/>
        <v>0</v>
      </c>
      <c r="T29" s="43">
        <f t="shared" si="13"/>
        <v>0</v>
      </c>
      <c r="U29" s="43">
        <f t="shared" si="14"/>
        <v>0</v>
      </c>
      <c r="V29" s="10"/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f t="shared" si="0"/>
        <v>0.12896792421472494</v>
      </c>
      <c r="F30" s="37">
        <f t="shared" si="1"/>
        <v>0.87103207578527508</v>
      </c>
      <c r="G30" s="13">
        <v>0</v>
      </c>
      <c r="H30" s="13">
        <f t="shared" si="2"/>
        <v>0</v>
      </c>
      <c r="I30" s="13">
        <f t="shared" si="3"/>
        <v>0</v>
      </c>
      <c r="J30" s="13">
        <f t="shared" si="4"/>
        <v>0</v>
      </c>
      <c r="K30" s="13">
        <f t="shared" si="5"/>
        <v>0</v>
      </c>
      <c r="L30" s="13">
        <f t="shared" si="6"/>
        <v>0</v>
      </c>
      <c r="M30" s="43">
        <f t="shared" si="7"/>
        <v>0</v>
      </c>
      <c r="N30" s="43">
        <f t="shared" si="8"/>
        <v>0</v>
      </c>
      <c r="O30" s="43">
        <f t="shared" si="9"/>
        <v>0</v>
      </c>
      <c r="P30" s="43">
        <f t="shared" si="10"/>
        <v>0</v>
      </c>
      <c r="Q30" s="13">
        <f t="shared" si="15"/>
        <v>0</v>
      </c>
      <c r="R30" s="43">
        <f t="shared" si="11"/>
        <v>0</v>
      </c>
      <c r="S30" s="43">
        <f t="shared" si="12"/>
        <v>0</v>
      </c>
      <c r="T30" s="43">
        <f t="shared" si="13"/>
        <v>0</v>
      </c>
      <c r="U30" s="43">
        <f t="shared" si="14"/>
        <v>0</v>
      </c>
      <c r="V30" s="10"/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f t="shared" si="0"/>
        <v>0.53672975122006972</v>
      </c>
      <c r="F31" s="37">
        <f t="shared" si="1"/>
        <v>0.46327024877993028</v>
      </c>
      <c r="G31" s="13">
        <v>804</v>
      </c>
      <c r="H31" s="13">
        <f t="shared" si="2"/>
        <v>201</v>
      </c>
      <c r="I31" s="13">
        <f t="shared" si="3"/>
        <v>201</v>
      </c>
      <c r="J31" s="13">
        <f t="shared" si="4"/>
        <v>201</v>
      </c>
      <c r="K31" s="13">
        <f t="shared" si="5"/>
        <v>201</v>
      </c>
      <c r="L31" s="13">
        <f t="shared" si="6"/>
        <v>432</v>
      </c>
      <c r="M31" s="43">
        <f t="shared" si="7"/>
        <v>108</v>
      </c>
      <c r="N31" s="43">
        <f t="shared" si="8"/>
        <v>108</v>
      </c>
      <c r="O31" s="43">
        <f t="shared" si="9"/>
        <v>108</v>
      </c>
      <c r="P31" s="43">
        <f t="shared" si="10"/>
        <v>108</v>
      </c>
      <c r="Q31" s="13">
        <f t="shared" si="15"/>
        <v>372</v>
      </c>
      <c r="R31" s="43">
        <f t="shared" si="11"/>
        <v>93</v>
      </c>
      <c r="S31" s="43">
        <f t="shared" si="12"/>
        <v>93</v>
      </c>
      <c r="T31" s="43">
        <f t="shared" si="13"/>
        <v>93</v>
      </c>
      <c r="U31" s="43">
        <f t="shared" si="14"/>
        <v>93</v>
      </c>
      <c r="V31" s="10"/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f t="shared" si="0"/>
        <v>0.54520715889820803</v>
      </c>
      <c r="F32" s="37">
        <f t="shared" si="1"/>
        <v>0.45479284110179197</v>
      </c>
      <c r="G32" s="13">
        <v>28</v>
      </c>
      <c r="H32" s="13">
        <f t="shared" si="2"/>
        <v>7</v>
      </c>
      <c r="I32" s="13">
        <f t="shared" si="3"/>
        <v>7</v>
      </c>
      <c r="J32" s="13">
        <f t="shared" si="4"/>
        <v>7</v>
      </c>
      <c r="K32" s="13">
        <f t="shared" si="5"/>
        <v>7</v>
      </c>
      <c r="L32" s="13">
        <f t="shared" si="6"/>
        <v>15</v>
      </c>
      <c r="M32" s="43">
        <f t="shared" si="7"/>
        <v>4</v>
      </c>
      <c r="N32" s="43">
        <f t="shared" si="8"/>
        <v>4</v>
      </c>
      <c r="O32" s="43">
        <f t="shared" si="9"/>
        <v>4</v>
      </c>
      <c r="P32" s="43">
        <f t="shared" si="10"/>
        <v>3</v>
      </c>
      <c r="Q32" s="13">
        <f t="shared" si="15"/>
        <v>13</v>
      </c>
      <c r="R32" s="43">
        <f t="shared" si="11"/>
        <v>3</v>
      </c>
      <c r="S32" s="43">
        <f t="shared" si="12"/>
        <v>3</v>
      </c>
      <c r="T32" s="43">
        <f t="shared" si="13"/>
        <v>3</v>
      </c>
      <c r="U32" s="43">
        <f t="shared" si="14"/>
        <v>4</v>
      </c>
      <c r="V32" s="10"/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f t="shared" si="0"/>
        <v>0.53672975122006972</v>
      </c>
      <c r="F33" s="37">
        <f t="shared" si="1"/>
        <v>0.46327024877993028</v>
      </c>
      <c r="G33" s="13">
        <v>460</v>
      </c>
      <c r="H33" s="13">
        <f t="shared" si="2"/>
        <v>115</v>
      </c>
      <c r="I33" s="13">
        <f t="shared" si="3"/>
        <v>115</v>
      </c>
      <c r="J33" s="13">
        <f t="shared" si="4"/>
        <v>115</v>
      </c>
      <c r="K33" s="13">
        <f t="shared" si="5"/>
        <v>115</v>
      </c>
      <c r="L33" s="13">
        <f t="shared" si="6"/>
        <v>247</v>
      </c>
      <c r="M33" s="43">
        <f t="shared" si="7"/>
        <v>62</v>
      </c>
      <c r="N33" s="43">
        <f t="shared" si="8"/>
        <v>62</v>
      </c>
      <c r="O33" s="43">
        <f t="shared" si="9"/>
        <v>62</v>
      </c>
      <c r="P33" s="43">
        <f t="shared" si="10"/>
        <v>61</v>
      </c>
      <c r="Q33" s="13">
        <f t="shared" si="15"/>
        <v>213</v>
      </c>
      <c r="R33" s="43">
        <f t="shared" si="11"/>
        <v>53</v>
      </c>
      <c r="S33" s="43">
        <f t="shared" si="12"/>
        <v>53</v>
      </c>
      <c r="T33" s="43">
        <f t="shared" si="13"/>
        <v>53</v>
      </c>
      <c r="U33" s="43">
        <f t="shared" si="14"/>
        <v>54</v>
      </c>
      <c r="V33" s="10"/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f t="shared" si="0"/>
        <v>0.53672975122006972</v>
      </c>
      <c r="F34" s="37">
        <f t="shared" si="1"/>
        <v>0.46327024877993028</v>
      </c>
      <c r="G34" s="13">
        <v>140</v>
      </c>
      <c r="H34" s="13">
        <f t="shared" si="2"/>
        <v>35</v>
      </c>
      <c r="I34" s="13">
        <f t="shared" si="3"/>
        <v>35</v>
      </c>
      <c r="J34" s="13">
        <f t="shared" si="4"/>
        <v>35</v>
      </c>
      <c r="K34" s="13">
        <f t="shared" si="5"/>
        <v>35</v>
      </c>
      <c r="L34" s="13">
        <f t="shared" si="6"/>
        <v>75</v>
      </c>
      <c r="M34" s="43">
        <f t="shared" si="7"/>
        <v>19</v>
      </c>
      <c r="N34" s="43">
        <f t="shared" si="8"/>
        <v>19</v>
      </c>
      <c r="O34" s="43">
        <f t="shared" si="9"/>
        <v>19</v>
      </c>
      <c r="P34" s="43">
        <f t="shared" si="10"/>
        <v>18</v>
      </c>
      <c r="Q34" s="13">
        <f t="shared" si="15"/>
        <v>65</v>
      </c>
      <c r="R34" s="43">
        <f t="shared" si="11"/>
        <v>16</v>
      </c>
      <c r="S34" s="43">
        <f t="shared" si="12"/>
        <v>16</v>
      </c>
      <c r="T34" s="43">
        <f t="shared" si="13"/>
        <v>16</v>
      </c>
      <c r="U34" s="43">
        <f t="shared" si="14"/>
        <v>17</v>
      </c>
      <c r="V34" s="10"/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f t="shared" si="0"/>
        <v>0.53672975122006972</v>
      </c>
      <c r="F35" s="37">
        <f t="shared" si="1"/>
        <v>0.46327024877993028</v>
      </c>
      <c r="G35" s="13">
        <v>370</v>
      </c>
      <c r="H35" s="13">
        <f t="shared" si="2"/>
        <v>93</v>
      </c>
      <c r="I35" s="13">
        <f t="shared" si="3"/>
        <v>93</v>
      </c>
      <c r="J35" s="13">
        <f t="shared" si="4"/>
        <v>93</v>
      </c>
      <c r="K35" s="13">
        <f t="shared" si="5"/>
        <v>91</v>
      </c>
      <c r="L35" s="13">
        <f t="shared" si="6"/>
        <v>199</v>
      </c>
      <c r="M35" s="43">
        <f t="shared" si="7"/>
        <v>50</v>
      </c>
      <c r="N35" s="43">
        <f t="shared" si="8"/>
        <v>50</v>
      </c>
      <c r="O35" s="43">
        <f t="shared" si="9"/>
        <v>50</v>
      </c>
      <c r="P35" s="43">
        <f t="shared" si="10"/>
        <v>49</v>
      </c>
      <c r="Q35" s="13">
        <f t="shared" si="15"/>
        <v>171</v>
      </c>
      <c r="R35" s="43">
        <f t="shared" si="11"/>
        <v>43</v>
      </c>
      <c r="S35" s="43">
        <f t="shared" si="12"/>
        <v>43</v>
      </c>
      <c r="T35" s="43">
        <f t="shared" si="13"/>
        <v>43</v>
      </c>
      <c r="U35" s="43">
        <f t="shared" si="14"/>
        <v>42</v>
      </c>
      <c r="V35" s="10"/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f t="shared" si="0"/>
        <v>0.53672975122006972</v>
      </c>
      <c r="F36" s="37">
        <f t="shared" si="1"/>
        <v>0.46327024877993028</v>
      </c>
      <c r="G36" s="13">
        <v>0</v>
      </c>
      <c r="H36" s="13">
        <f t="shared" si="2"/>
        <v>0</v>
      </c>
      <c r="I36" s="13">
        <f t="shared" si="3"/>
        <v>0</v>
      </c>
      <c r="J36" s="13">
        <f t="shared" si="4"/>
        <v>0</v>
      </c>
      <c r="K36" s="13">
        <f t="shared" si="5"/>
        <v>0</v>
      </c>
      <c r="L36" s="13">
        <f t="shared" si="6"/>
        <v>0</v>
      </c>
      <c r="M36" s="43">
        <f t="shared" si="7"/>
        <v>0</v>
      </c>
      <c r="N36" s="43">
        <f t="shared" si="8"/>
        <v>0</v>
      </c>
      <c r="O36" s="43">
        <f t="shared" si="9"/>
        <v>0</v>
      </c>
      <c r="P36" s="43">
        <f t="shared" si="10"/>
        <v>0</v>
      </c>
      <c r="Q36" s="13">
        <f t="shared" si="15"/>
        <v>0</v>
      </c>
      <c r="R36" s="43">
        <f t="shared" si="11"/>
        <v>0</v>
      </c>
      <c r="S36" s="43">
        <f t="shared" si="12"/>
        <v>0</v>
      </c>
      <c r="T36" s="43">
        <f t="shared" si="13"/>
        <v>0</v>
      </c>
      <c r="U36" s="43">
        <f t="shared" si="14"/>
        <v>0</v>
      </c>
      <c r="V36" s="10"/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f t="shared" si="0"/>
        <v>0.53672975122006972</v>
      </c>
      <c r="F37" s="37">
        <f t="shared" si="1"/>
        <v>0.46327024877993028</v>
      </c>
      <c r="G37" s="13">
        <v>0</v>
      </c>
      <c r="H37" s="13">
        <f t="shared" si="2"/>
        <v>0</v>
      </c>
      <c r="I37" s="13">
        <f t="shared" si="3"/>
        <v>0</v>
      </c>
      <c r="J37" s="13">
        <f t="shared" si="4"/>
        <v>0</v>
      </c>
      <c r="K37" s="13">
        <f t="shared" si="5"/>
        <v>0</v>
      </c>
      <c r="L37" s="13">
        <f t="shared" si="6"/>
        <v>0</v>
      </c>
      <c r="M37" s="43">
        <f t="shared" si="7"/>
        <v>0</v>
      </c>
      <c r="N37" s="43">
        <f t="shared" si="8"/>
        <v>0</v>
      </c>
      <c r="O37" s="43">
        <f t="shared" si="9"/>
        <v>0</v>
      </c>
      <c r="P37" s="43">
        <f t="shared" si="10"/>
        <v>0</v>
      </c>
      <c r="Q37" s="13">
        <f t="shared" si="15"/>
        <v>0</v>
      </c>
      <c r="R37" s="43">
        <f t="shared" si="11"/>
        <v>0</v>
      </c>
      <c r="S37" s="43">
        <f t="shared" si="12"/>
        <v>0</v>
      </c>
      <c r="T37" s="43">
        <f t="shared" si="13"/>
        <v>0</v>
      </c>
      <c r="U37" s="43">
        <f t="shared" si="14"/>
        <v>0</v>
      </c>
      <c r="V37" s="10"/>
    </row>
    <row r="38" spans="1:22" ht="30" x14ac:dyDescent="0.2">
      <c r="A38" s="27">
        <v>32</v>
      </c>
      <c r="B38" s="3" t="s">
        <v>140</v>
      </c>
      <c r="C38" s="64"/>
      <c r="D38" s="64"/>
      <c r="E38" s="37"/>
      <c r="F38" s="37"/>
      <c r="G38" s="13">
        <v>0</v>
      </c>
      <c r="H38" s="13">
        <f t="shared" si="2"/>
        <v>0</v>
      </c>
      <c r="I38" s="13">
        <f t="shared" si="3"/>
        <v>0</v>
      </c>
      <c r="J38" s="13">
        <f t="shared" si="4"/>
        <v>0</v>
      </c>
      <c r="K38" s="13">
        <f t="shared" si="5"/>
        <v>0</v>
      </c>
      <c r="L38" s="13">
        <f t="shared" si="6"/>
        <v>0</v>
      </c>
      <c r="M38" s="43">
        <v>0</v>
      </c>
      <c r="N38" s="43">
        <v>0</v>
      </c>
      <c r="O38" s="43">
        <v>0</v>
      </c>
      <c r="P38" s="43">
        <v>0</v>
      </c>
      <c r="Q38" s="13">
        <f t="shared" si="15"/>
        <v>0</v>
      </c>
      <c r="R38" s="43">
        <f t="shared" si="11"/>
        <v>0</v>
      </c>
      <c r="S38" s="43">
        <f t="shared" si="12"/>
        <v>0</v>
      </c>
      <c r="T38" s="43">
        <f t="shared" si="13"/>
        <v>0</v>
      </c>
      <c r="U38" s="43">
        <f t="shared" si="14"/>
        <v>0</v>
      </c>
      <c r="V38" s="10"/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f t="shared" ref="E39:E51" si="16">C39/(C39+D39)</f>
        <v>0.53672975122006972</v>
      </c>
      <c r="F39" s="37">
        <f t="shared" ref="F39:F51" si="17">1-E39</f>
        <v>0.46327024877993028</v>
      </c>
      <c r="G39" s="13">
        <v>76</v>
      </c>
      <c r="H39" s="13">
        <f t="shared" si="2"/>
        <v>19</v>
      </c>
      <c r="I39" s="13">
        <f t="shared" si="3"/>
        <v>19</v>
      </c>
      <c r="J39" s="13">
        <f t="shared" si="4"/>
        <v>19</v>
      </c>
      <c r="K39" s="13">
        <f t="shared" si="5"/>
        <v>19</v>
      </c>
      <c r="L39" s="13">
        <f t="shared" ref="L39:L70" si="18">ROUND(G39*E39,0)</f>
        <v>41</v>
      </c>
      <c r="M39" s="43">
        <f>ROUND(H39*E39,0)</f>
        <v>10</v>
      </c>
      <c r="N39" s="43">
        <f>ROUND(I39*E39,0)</f>
        <v>10</v>
      </c>
      <c r="O39" s="43">
        <f>ROUND(J39*E39,0)</f>
        <v>10</v>
      </c>
      <c r="P39" s="43">
        <f t="shared" si="10"/>
        <v>11</v>
      </c>
      <c r="Q39" s="13">
        <f t="shared" si="15"/>
        <v>35</v>
      </c>
      <c r="R39" s="43">
        <f t="shared" ref="R39:R70" si="19">H39-M39</f>
        <v>9</v>
      </c>
      <c r="S39" s="43">
        <f t="shared" ref="S39:S70" si="20">I39-N39</f>
        <v>9</v>
      </c>
      <c r="T39" s="43">
        <f t="shared" ref="T39:T70" si="21">J39-O39</f>
        <v>9</v>
      </c>
      <c r="U39" s="43">
        <f t="shared" ref="U39:U70" si="22">K39-P39</f>
        <v>8</v>
      </c>
      <c r="V39" s="10"/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f t="shared" si="16"/>
        <v>0.53672975122006972</v>
      </c>
      <c r="F40" s="37">
        <f t="shared" si="17"/>
        <v>0.46327024877993028</v>
      </c>
      <c r="G40" s="13">
        <v>0</v>
      </c>
      <c r="H40" s="13">
        <f t="shared" si="2"/>
        <v>0</v>
      </c>
      <c r="I40" s="13">
        <f t="shared" si="3"/>
        <v>0</v>
      </c>
      <c r="J40" s="13">
        <f t="shared" si="4"/>
        <v>0</v>
      </c>
      <c r="K40" s="13">
        <f t="shared" si="5"/>
        <v>0</v>
      </c>
      <c r="L40" s="13">
        <f t="shared" si="18"/>
        <v>0</v>
      </c>
      <c r="M40" s="43">
        <f>ROUND(H40*E40,0)</f>
        <v>0</v>
      </c>
      <c r="N40" s="43">
        <f>ROUND(I40*E40,0)</f>
        <v>0</v>
      </c>
      <c r="O40" s="43">
        <f>ROUND(J40*E40,0)</f>
        <v>0</v>
      </c>
      <c r="P40" s="43">
        <f t="shared" si="10"/>
        <v>0</v>
      </c>
      <c r="Q40" s="13">
        <f t="shared" si="15"/>
        <v>0</v>
      </c>
      <c r="R40" s="43">
        <f t="shared" si="19"/>
        <v>0</v>
      </c>
      <c r="S40" s="43">
        <f t="shared" si="20"/>
        <v>0</v>
      </c>
      <c r="T40" s="43">
        <f t="shared" si="21"/>
        <v>0</v>
      </c>
      <c r="U40" s="43">
        <f t="shared" si="22"/>
        <v>0</v>
      </c>
      <c r="V40" s="10"/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f t="shared" si="16"/>
        <v>0.83621345477214371</v>
      </c>
      <c r="F41" s="37">
        <f t="shared" si="17"/>
        <v>0.16378654522785629</v>
      </c>
      <c r="G41" s="13">
        <v>315</v>
      </c>
      <c r="H41" s="13">
        <f t="shared" si="2"/>
        <v>79</v>
      </c>
      <c r="I41" s="13">
        <f t="shared" si="3"/>
        <v>79</v>
      </c>
      <c r="J41" s="13">
        <f t="shared" si="4"/>
        <v>79</v>
      </c>
      <c r="K41" s="13">
        <f t="shared" si="5"/>
        <v>78</v>
      </c>
      <c r="L41" s="13">
        <f t="shared" si="18"/>
        <v>263</v>
      </c>
      <c r="M41" s="43">
        <f>ROUND(H41*E41,0)</f>
        <v>66</v>
      </c>
      <c r="N41" s="43">
        <f>ROUND(I41*E41,0)</f>
        <v>66</v>
      </c>
      <c r="O41" s="43">
        <f>ROUND(J41*E41,0)</f>
        <v>66</v>
      </c>
      <c r="P41" s="43">
        <f t="shared" si="10"/>
        <v>65</v>
      </c>
      <c r="Q41" s="13">
        <f t="shared" si="15"/>
        <v>52</v>
      </c>
      <c r="R41" s="43">
        <f t="shared" si="19"/>
        <v>13</v>
      </c>
      <c r="S41" s="43">
        <f t="shared" si="20"/>
        <v>13</v>
      </c>
      <c r="T41" s="43">
        <f t="shared" si="21"/>
        <v>13</v>
      </c>
      <c r="U41" s="43">
        <f t="shared" si="22"/>
        <v>13</v>
      </c>
      <c r="V41" s="10"/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f t="shared" si="16"/>
        <v>0.74116272275781481</v>
      </c>
      <c r="F42" s="37">
        <f t="shared" si="17"/>
        <v>0.25883727724218519</v>
      </c>
      <c r="G42" s="13">
        <v>5</v>
      </c>
      <c r="H42" s="13">
        <f t="shared" si="2"/>
        <v>1</v>
      </c>
      <c r="I42" s="13">
        <f t="shared" si="3"/>
        <v>1</v>
      </c>
      <c r="J42" s="13">
        <f t="shared" si="4"/>
        <v>1</v>
      </c>
      <c r="K42" s="13">
        <f t="shared" si="5"/>
        <v>2</v>
      </c>
      <c r="L42" s="13">
        <f t="shared" si="18"/>
        <v>4</v>
      </c>
      <c r="M42" s="43">
        <f>ROUND(H42*E42,0)</f>
        <v>1</v>
      </c>
      <c r="N42" s="43">
        <f>ROUND(I42*E42,0)</f>
        <v>1</v>
      </c>
      <c r="O42" s="43">
        <f>ROUND(J42*E42,0)</f>
        <v>1</v>
      </c>
      <c r="P42" s="43">
        <f t="shared" si="10"/>
        <v>1</v>
      </c>
      <c r="Q42" s="13">
        <f t="shared" si="15"/>
        <v>1</v>
      </c>
      <c r="R42" s="43">
        <f t="shared" si="19"/>
        <v>0</v>
      </c>
      <c r="S42" s="43">
        <f t="shared" si="20"/>
        <v>0</v>
      </c>
      <c r="T42" s="43">
        <f t="shared" si="21"/>
        <v>0</v>
      </c>
      <c r="U42" s="43">
        <f t="shared" si="22"/>
        <v>1</v>
      </c>
      <c r="V42" s="10"/>
    </row>
    <row r="43" spans="1:22" x14ac:dyDescent="0.2">
      <c r="A43" s="27">
        <v>37</v>
      </c>
      <c r="B43" s="3" t="s">
        <v>30</v>
      </c>
      <c r="C43" s="64"/>
      <c r="D43" s="64"/>
      <c r="E43" s="37"/>
      <c r="F43" s="37"/>
      <c r="G43" s="13"/>
      <c r="H43" s="13">
        <f t="shared" si="2"/>
        <v>0</v>
      </c>
      <c r="I43" s="13">
        <f t="shared" si="3"/>
        <v>0</v>
      </c>
      <c r="J43" s="13">
        <f t="shared" si="4"/>
        <v>0</v>
      </c>
      <c r="K43" s="13">
        <f t="shared" si="5"/>
        <v>0</v>
      </c>
      <c r="L43" s="13">
        <f t="shared" si="18"/>
        <v>0</v>
      </c>
      <c r="M43" s="43">
        <f>ROUND(H43*E43,0)</f>
        <v>0</v>
      </c>
      <c r="N43" s="43">
        <f>ROUND(I43*E43,0)</f>
        <v>0</v>
      </c>
      <c r="O43" s="43">
        <f>ROUND(J43*E43,0)</f>
        <v>0</v>
      </c>
      <c r="P43" s="43">
        <f t="shared" si="10"/>
        <v>0</v>
      </c>
      <c r="Q43" s="13">
        <f t="shared" si="15"/>
        <v>0</v>
      </c>
      <c r="R43" s="43">
        <f t="shared" si="19"/>
        <v>0</v>
      </c>
      <c r="S43" s="43">
        <f t="shared" si="20"/>
        <v>0</v>
      </c>
      <c r="T43" s="43">
        <f t="shared" si="21"/>
        <v>0</v>
      </c>
      <c r="U43" s="43">
        <f t="shared" si="22"/>
        <v>0</v>
      </c>
      <c r="V43" s="10"/>
    </row>
    <row r="44" spans="1:22" x14ac:dyDescent="0.2">
      <c r="A44" s="27">
        <v>38</v>
      </c>
      <c r="B44" s="3" t="s">
        <v>31</v>
      </c>
      <c r="C44" s="64"/>
      <c r="D44" s="64"/>
      <c r="E44" s="37"/>
      <c r="F44" s="37"/>
      <c r="G44" s="13">
        <v>0</v>
      </c>
      <c r="H44" s="13">
        <f t="shared" si="2"/>
        <v>0</v>
      </c>
      <c r="I44" s="13">
        <f t="shared" si="3"/>
        <v>0</v>
      </c>
      <c r="J44" s="13">
        <f t="shared" si="4"/>
        <v>0</v>
      </c>
      <c r="K44" s="13">
        <f t="shared" si="5"/>
        <v>0</v>
      </c>
      <c r="L44" s="13">
        <f t="shared" si="18"/>
        <v>0</v>
      </c>
      <c r="M44" s="43">
        <v>0</v>
      </c>
      <c r="N44" s="43">
        <v>0</v>
      </c>
      <c r="O44" s="43">
        <v>0</v>
      </c>
      <c r="P44" s="43">
        <v>0</v>
      </c>
      <c r="Q44" s="13">
        <f t="shared" si="15"/>
        <v>0</v>
      </c>
      <c r="R44" s="43">
        <f t="shared" si="19"/>
        <v>0</v>
      </c>
      <c r="S44" s="43">
        <f t="shared" si="20"/>
        <v>0</v>
      </c>
      <c r="T44" s="43">
        <f t="shared" si="21"/>
        <v>0</v>
      </c>
      <c r="U44" s="43">
        <f t="shared" si="22"/>
        <v>0</v>
      </c>
      <c r="V44" s="10"/>
    </row>
    <row r="45" spans="1:22" x14ac:dyDescent="0.2">
      <c r="A45" s="27">
        <v>39</v>
      </c>
      <c r="B45" s="3" t="s">
        <v>32</v>
      </c>
      <c r="C45" s="64"/>
      <c r="D45" s="64"/>
      <c r="E45" s="37"/>
      <c r="F45" s="37"/>
      <c r="G45" s="13">
        <v>0</v>
      </c>
      <c r="H45" s="13">
        <f t="shared" si="2"/>
        <v>0</v>
      </c>
      <c r="I45" s="13">
        <f t="shared" si="3"/>
        <v>0</v>
      </c>
      <c r="J45" s="13">
        <f t="shared" si="4"/>
        <v>0</v>
      </c>
      <c r="K45" s="13">
        <f t="shared" si="5"/>
        <v>0</v>
      </c>
      <c r="L45" s="13">
        <f t="shared" si="18"/>
        <v>0</v>
      </c>
      <c r="M45" s="43">
        <v>0</v>
      </c>
      <c r="N45" s="43">
        <v>0</v>
      </c>
      <c r="O45" s="43">
        <v>0</v>
      </c>
      <c r="P45" s="43">
        <v>0</v>
      </c>
      <c r="Q45" s="13">
        <f t="shared" si="15"/>
        <v>0</v>
      </c>
      <c r="R45" s="43">
        <f t="shared" si="19"/>
        <v>0</v>
      </c>
      <c r="S45" s="43">
        <f t="shared" si="20"/>
        <v>0</v>
      </c>
      <c r="T45" s="43">
        <f t="shared" si="21"/>
        <v>0</v>
      </c>
      <c r="U45" s="43">
        <f t="shared" si="22"/>
        <v>0</v>
      </c>
      <c r="V45" s="10"/>
    </row>
    <row r="46" spans="1:22" ht="30" x14ac:dyDescent="0.2">
      <c r="A46" s="27">
        <v>40</v>
      </c>
      <c r="B46" s="3" t="s">
        <v>33</v>
      </c>
      <c r="C46" s="64"/>
      <c r="D46" s="64"/>
      <c r="E46" s="37"/>
      <c r="F46" s="37"/>
      <c r="G46" s="13">
        <v>0</v>
      </c>
      <c r="H46" s="13">
        <f t="shared" si="2"/>
        <v>0</v>
      </c>
      <c r="I46" s="13">
        <f t="shared" si="3"/>
        <v>0</v>
      </c>
      <c r="J46" s="13">
        <f t="shared" si="4"/>
        <v>0</v>
      </c>
      <c r="K46" s="13">
        <f t="shared" si="5"/>
        <v>0</v>
      </c>
      <c r="L46" s="13">
        <f t="shared" si="18"/>
        <v>0</v>
      </c>
      <c r="M46" s="43">
        <v>0</v>
      </c>
      <c r="N46" s="43">
        <v>0</v>
      </c>
      <c r="O46" s="43">
        <v>0</v>
      </c>
      <c r="P46" s="43">
        <v>0</v>
      </c>
      <c r="Q46" s="13">
        <f t="shared" si="15"/>
        <v>0</v>
      </c>
      <c r="R46" s="43">
        <f t="shared" si="19"/>
        <v>0</v>
      </c>
      <c r="S46" s="43">
        <f t="shared" si="20"/>
        <v>0</v>
      </c>
      <c r="T46" s="43">
        <f t="shared" si="21"/>
        <v>0</v>
      </c>
      <c r="U46" s="43">
        <f t="shared" si="22"/>
        <v>0</v>
      </c>
      <c r="V46" s="10"/>
    </row>
    <row r="47" spans="1:22" ht="30" x14ac:dyDescent="0.2">
      <c r="A47" s="27">
        <v>41</v>
      </c>
      <c r="B47" s="3" t="s">
        <v>34</v>
      </c>
      <c r="C47" s="64"/>
      <c r="D47" s="64"/>
      <c r="E47" s="37"/>
      <c r="F47" s="37"/>
      <c r="G47" s="13">
        <v>0</v>
      </c>
      <c r="H47" s="13">
        <f t="shared" si="2"/>
        <v>0</v>
      </c>
      <c r="I47" s="13">
        <f t="shared" si="3"/>
        <v>0</v>
      </c>
      <c r="J47" s="13">
        <f t="shared" si="4"/>
        <v>0</v>
      </c>
      <c r="K47" s="13">
        <f t="shared" si="5"/>
        <v>0</v>
      </c>
      <c r="L47" s="13">
        <f t="shared" si="18"/>
        <v>0</v>
      </c>
      <c r="M47" s="43">
        <v>0</v>
      </c>
      <c r="N47" s="43">
        <v>0</v>
      </c>
      <c r="O47" s="43">
        <v>0</v>
      </c>
      <c r="P47" s="43">
        <v>0</v>
      </c>
      <c r="Q47" s="13">
        <f t="shared" si="15"/>
        <v>0</v>
      </c>
      <c r="R47" s="43">
        <f t="shared" si="19"/>
        <v>0</v>
      </c>
      <c r="S47" s="43">
        <f t="shared" si="20"/>
        <v>0</v>
      </c>
      <c r="T47" s="43">
        <f t="shared" si="21"/>
        <v>0</v>
      </c>
      <c r="U47" s="43">
        <f t="shared" si="22"/>
        <v>0</v>
      </c>
      <c r="V47" s="10"/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f t="shared" si="16"/>
        <v>0.43382559774964841</v>
      </c>
      <c r="F48" s="37">
        <f t="shared" si="17"/>
        <v>0.56617440225035165</v>
      </c>
      <c r="G48" s="13">
        <v>0</v>
      </c>
      <c r="H48" s="13">
        <f t="shared" si="2"/>
        <v>0</v>
      </c>
      <c r="I48" s="13">
        <f t="shared" si="3"/>
        <v>0</v>
      </c>
      <c r="J48" s="13">
        <f t="shared" si="4"/>
        <v>0</v>
      </c>
      <c r="K48" s="13">
        <f t="shared" si="5"/>
        <v>0</v>
      </c>
      <c r="L48" s="13">
        <f t="shared" si="18"/>
        <v>0</v>
      </c>
      <c r="M48" s="43">
        <f>ROUND(H48*E48,0)</f>
        <v>0</v>
      </c>
      <c r="N48" s="43">
        <f>ROUND(I48*E48,0)</f>
        <v>0</v>
      </c>
      <c r="O48" s="43">
        <f>ROUND(J48*E48,0)</f>
        <v>0</v>
      </c>
      <c r="P48" s="43">
        <f t="shared" ref="P48" si="23">L48-M48-N48-O48</f>
        <v>0</v>
      </c>
      <c r="Q48" s="13">
        <f t="shared" si="15"/>
        <v>0</v>
      </c>
      <c r="R48" s="43">
        <f t="shared" si="19"/>
        <v>0</v>
      </c>
      <c r="S48" s="43">
        <f t="shared" si="20"/>
        <v>0</v>
      </c>
      <c r="T48" s="43">
        <f t="shared" si="21"/>
        <v>0</v>
      </c>
      <c r="U48" s="43">
        <f t="shared" si="22"/>
        <v>0</v>
      </c>
      <c r="V48" s="10"/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f t="shared" si="16"/>
        <v>0.4304814287422416</v>
      </c>
      <c r="F49" s="37">
        <f t="shared" si="17"/>
        <v>0.5695185712577584</v>
      </c>
      <c r="G49" s="13">
        <v>3</v>
      </c>
      <c r="H49" s="13">
        <f t="shared" si="2"/>
        <v>1</v>
      </c>
      <c r="I49" s="13">
        <f t="shared" si="3"/>
        <v>1</v>
      </c>
      <c r="J49" s="13">
        <f t="shared" si="4"/>
        <v>1</v>
      </c>
      <c r="K49" s="13">
        <f t="shared" si="5"/>
        <v>0</v>
      </c>
      <c r="L49" s="13">
        <f t="shared" si="18"/>
        <v>1</v>
      </c>
      <c r="M49" s="43">
        <f>ROUND(H49*E49,0)</f>
        <v>0</v>
      </c>
      <c r="N49" s="43">
        <f>ROUND(I49*E49,0)</f>
        <v>0</v>
      </c>
      <c r="O49" s="43">
        <f>ROUND(J49*E49,0)</f>
        <v>0</v>
      </c>
      <c r="P49" s="43">
        <f t="shared" si="10"/>
        <v>1</v>
      </c>
      <c r="Q49" s="13">
        <f t="shared" si="15"/>
        <v>2</v>
      </c>
      <c r="R49" s="43">
        <f t="shared" si="19"/>
        <v>1</v>
      </c>
      <c r="S49" s="43">
        <f t="shared" si="20"/>
        <v>1</v>
      </c>
      <c r="T49" s="43">
        <f t="shared" si="21"/>
        <v>1</v>
      </c>
      <c r="U49" s="43">
        <f t="shared" si="22"/>
        <v>-1</v>
      </c>
      <c r="V49" s="10"/>
    </row>
    <row r="50" spans="1:22" x14ac:dyDescent="0.2">
      <c r="A50" s="27">
        <v>44</v>
      </c>
      <c r="B50" s="3" t="s">
        <v>61</v>
      </c>
      <c r="C50" s="64"/>
      <c r="D50" s="64"/>
      <c r="E50" s="37"/>
      <c r="F50" s="37"/>
      <c r="G50" s="13"/>
      <c r="H50" s="13">
        <f t="shared" si="2"/>
        <v>0</v>
      </c>
      <c r="I50" s="13">
        <f t="shared" si="3"/>
        <v>0</v>
      </c>
      <c r="J50" s="13">
        <f t="shared" si="4"/>
        <v>0</v>
      </c>
      <c r="K50" s="13">
        <f t="shared" si="5"/>
        <v>0</v>
      </c>
      <c r="L50" s="13">
        <f t="shared" si="18"/>
        <v>0</v>
      </c>
      <c r="M50" s="43">
        <f>ROUND(H50*E50,0)</f>
        <v>0</v>
      </c>
      <c r="N50" s="43">
        <f>ROUND(I50*E50,0)</f>
        <v>0</v>
      </c>
      <c r="O50" s="43">
        <f>ROUND(J50*E50,0)</f>
        <v>0</v>
      </c>
      <c r="P50" s="43">
        <f t="shared" si="10"/>
        <v>0</v>
      </c>
      <c r="Q50" s="13">
        <f t="shared" si="15"/>
        <v>0</v>
      </c>
      <c r="R50" s="43">
        <f t="shared" si="19"/>
        <v>0</v>
      </c>
      <c r="S50" s="43">
        <f t="shared" si="20"/>
        <v>0</v>
      </c>
      <c r="T50" s="43">
        <f t="shared" si="21"/>
        <v>0</v>
      </c>
      <c r="U50" s="43">
        <f t="shared" si="22"/>
        <v>0</v>
      </c>
      <c r="V50" s="10"/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f t="shared" si="16"/>
        <v>0.85633633633633632</v>
      </c>
      <c r="F51" s="37">
        <f t="shared" si="17"/>
        <v>0.14366366366366368</v>
      </c>
      <c r="G51" s="13">
        <v>0</v>
      </c>
      <c r="H51" s="13">
        <f t="shared" si="2"/>
        <v>0</v>
      </c>
      <c r="I51" s="13">
        <f t="shared" si="3"/>
        <v>0</v>
      </c>
      <c r="J51" s="13">
        <f t="shared" si="4"/>
        <v>0</v>
      </c>
      <c r="K51" s="13">
        <f t="shared" si="5"/>
        <v>0</v>
      </c>
      <c r="L51" s="13">
        <f t="shared" si="18"/>
        <v>0</v>
      </c>
      <c r="M51" s="43">
        <f>ROUND(H51*E51,0)</f>
        <v>0</v>
      </c>
      <c r="N51" s="43">
        <f>ROUND(I51*E51,0)</f>
        <v>0</v>
      </c>
      <c r="O51" s="43">
        <f>ROUND(J51*E51,0)</f>
        <v>0</v>
      </c>
      <c r="P51" s="43">
        <f t="shared" si="10"/>
        <v>0</v>
      </c>
      <c r="Q51" s="13">
        <f t="shared" si="15"/>
        <v>0</v>
      </c>
      <c r="R51" s="43">
        <f t="shared" si="19"/>
        <v>0</v>
      </c>
      <c r="S51" s="43">
        <f t="shared" si="20"/>
        <v>0</v>
      </c>
      <c r="T51" s="43">
        <f t="shared" si="21"/>
        <v>0</v>
      </c>
      <c r="U51" s="43">
        <f t="shared" si="22"/>
        <v>0</v>
      </c>
      <c r="V51" s="10"/>
    </row>
    <row r="52" spans="1:22" ht="30" x14ac:dyDescent="0.2">
      <c r="A52" s="27">
        <v>46</v>
      </c>
      <c r="B52" s="3" t="s">
        <v>37</v>
      </c>
      <c r="C52" s="64"/>
      <c r="D52" s="64"/>
      <c r="E52" s="37"/>
      <c r="F52" s="37"/>
      <c r="G52" s="13">
        <v>0</v>
      </c>
      <c r="H52" s="13">
        <f t="shared" si="2"/>
        <v>0</v>
      </c>
      <c r="I52" s="13">
        <f t="shared" si="3"/>
        <v>0</v>
      </c>
      <c r="J52" s="13">
        <f t="shared" si="4"/>
        <v>0</v>
      </c>
      <c r="K52" s="13">
        <f t="shared" si="5"/>
        <v>0</v>
      </c>
      <c r="L52" s="13">
        <f t="shared" si="18"/>
        <v>0</v>
      </c>
      <c r="M52" s="43">
        <f>ROUND(H52*E52,0)</f>
        <v>0</v>
      </c>
      <c r="N52" s="43">
        <f>ROUND(I52*E52,0)</f>
        <v>0</v>
      </c>
      <c r="O52" s="43">
        <f>ROUND(J52*E52,0)</f>
        <v>0</v>
      </c>
      <c r="P52" s="43">
        <f t="shared" si="10"/>
        <v>0</v>
      </c>
      <c r="Q52" s="13">
        <f t="shared" si="15"/>
        <v>0</v>
      </c>
      <c r="R52" s="43">
        <f t="shared" si="19"/>
        <v>0</v>
      </c>
      <c r="S52" s="43">
        <f t="shared" si="20"/>
        <v>0</v>
      </c>
      <c r="T52" s="43">
        <f t="shared" si="21"/>
        <v>0</v>
      </c>
      <c r="U52" s="43">
        <f t="shared" si="22"/>
        <v>0</v>
      </c>
      <c r="V52" s="10"/>
    </row>
    <row r="53" spans="1:22" x14ac:dyDescent="0.2">
      <c r="A53" s="27">
        <v>47</v>
      </c>
      <c r="B53" s="3" t="s">
        <v>38</v>
      </c>
      <c r="C53" s="64"/>
      <c r="D53" s="64"/>
      <c r="E53" s="37"/>
      <c r="F53" s="37"/>
      <c r="G53" s="13">
        <v>0</v>
      </c>
      <c r="H53" s="13">
        <f t="shared" si="2"/>
        <v>0</v>
      </c>
      <c r="I53" s="13">
        <f t="shared" si="3"/>
        <v>0</v>
      </c>
      <c r="J53" s="13">
        <f t="shared" si="4"/>
        <v>0</v>
      </c>
      <c r="K53" s="13">
        <f t="shared" si="5"/>
        <v>0</v>
      </c>
      <c r="L53" s="13">
        <f t="shared" si="18"/>
        <v>0</v>
      </c>
      <c r="M53" s="43">
        <v>0</v>
      </c>
      <c r="N53" s="43">
        <v>0</v>
      </c>
      <c r="O53" s="43">
        <v>0</v>
      </c>
      <c r="P53" s="43">
        <v>0</v>
      </c>
      <c r="Q53" s="13">
        <f t="shared" si="15"/>
        <v>0</v>
      </c>
      <c r="R53" s="43">
        <f t="shared" si="19"/>
        <v>0</v>
      </c>
      <c r="S53" s="43">
        <f t="shared" si="20"/>
        <v>0</v>
      </c>
      <c r="T53" s="43">
        <f t="shared" si="21"/>
        <v>0</v>
      </c>
      <c r="U53" s="43">
        <f t="shared" si="22"/>
        <v>0</v>
      </c>
      <c r="V53" s="10"/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13">
        <v>0</v>
      </c>
      <c r="H54" s="13">
        <f t="shared" si="2"/>
        <v>0</v>
      </c>
      <c r="I54" s="13">
        <f t="shared" si="3"/>
        <v>0</v>
      </c>
      <c r="J54" s="13">
        <f t="shared" si="4"/>
        <v>0</v>
      </c>
      <c r="K54" s="13">
        <f t="shared" si="5"/>
        <v>0</v>
      </c>
      <c r="L54" s="13">
        <f t="shared" si="18"/>
        <v>0</v>
      </c>
      <c r="M54" s="43">
        <v>0</v>
      </c>
      <c r="N54" s="43">
        <v>0</v>
      </c>
      <c r="O54" s="43">
        <v>0</v>
      </c>
      <c r="P54" s="43">
        <v>0</v>
      </c>
      <c r="Q54" s="13">
        <f t="shared" si="15"/>
        <v>0</v>
      </c>
      <c r="R54" s="43">
        <f t="shared" si="19"/>
        <v>0</v>
      </c>
      <c r="S54" s="43">
        <f t="shared" si="20"/>
        <v>0</v>
      </c>
      <c r="T54" s="43">
        <f t="shared" si="21"/>
        <v>0</v>
      </c>
      <c r="U54" s="43">
        <f t="shared" si="22"/>
        <v>0</v>
      </c>
      <c r="V54" s="10"/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13">
        <v>0</v>
      </c>
      <c r="H55" s="13">
        <f t="shared" si="2"/>
        <v>0</v>
      </c>
      <c r="I55" s="13">
        <f t="shared" si="3"/>
        <v>0</v>
      </c>
      <c r="J55" s="13">
        <f t="shared" si="4"/>
        <v>0</v>
      </c>
      <c r="K55" s="13">
        <f t="shared" si="5"/>
        <v>0</v>
      </c>
      <c r="L55" s="13">
        <f t="shared" si="18"/>
        <v>0</v>
      </c>
      <c r="M55" s="43">
        <v>0</v>
      </c>
      <c r="N55" s="43">
        <v>0</v>
      </c>
      <c r="O55" s="43">
        <v>0</v>
      </c>
      <c r="P55" s="43">
        <v>0</v>
      </c>
      <c r="Q55" s="13">
        <f t="shared" si="15"/>
        <v>0</v>
      </c>
      <c r="R55" s="43">
        <f t="shared" si="19"/>
        <v>0</v>
      </c>
      <c r="S55" s="43">
        <f t="shared" si="20"/>
        <v>0</v>
      </c>
      <c r="T55" s="43">
        <f t="shared" si="21"/>
        <v>0</v>
      </c>
      <c r="U55" s="43">
        <f t="shared" si="22"/>
        <v>0</v>
      </c>
      <c r="V55" s="10"/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13">
        <v>0</v>
      </c>
      <c r="H56" s="13">
        <f t="shared" si="2"/>
        <v>0</v>
      </c>
      <c r="I56" s="13">
        <f t="shared" si="3"/>
        <v>0</v>
      </c>
      <c r="J56" s="13">
        <f t="shared" si="4"/>
        <v>0</v>
      </c>
      <c r="K56" s="13">
        <f t="shared" si="5"/>
        <v>0</v>
      </c>
      <c r="L56" s="13">
        <f t="shared" si="18"/>
        <v>0</v>
      </c>
      <c r="M56" s="43">
        <v>0</v>
      </c>
      <c r="N56" s="43">
        <v>0</v>
      </c>
      <c r="O56" s="43">
        <v>0</v>
      </c>
      <c r="P56" s="43">
        <v>0</v>
      </c>
      <c r="Q56" s="13">
        <f t="shared" si="15"/>
        <v>0</v>
      </c>
      <c r="R56" s="43">
        <f t="shared" si="19"/>
        <v>0</v>
      </c>
      <c r="S56" s="43">
        <f t="shared" si="20"/>
        <v>0</v>
      </c>
      <c r="T56" s="43">
        <f t="shared" si="21"/>
        <v>0</v>
      </c>
      <c r="U56" s="43">
        <f t="shared" si="22"/>
        <v>0</v>
      </c>
      <c r="V56" s="10"/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13">
        <v>0</v>
      </c>
      <c r="H57" s="13">
        <f t="shared" si="2"/>
        <v>0</v>
      </c>
      <c r="I57" s="13">
        <f t="shared" si="3"/>
        <v>0</v>
      </c>
      <c r="J57" s="13">
        <f t="shared" si="4"/>
        <v>0</v>
      </c>
      <c r="K57" s="13">
        <f t="shared" si="5"/>
        <v>0</v>
      </c>
      <c r="L57" s="13">
        <f t="shared" si="18"/>
        <v>0</v>
      </c>
      <c r="M57" s="43">
        <v>0</v>
      </c>
      <c r="N57" s="43">
        <v>0</v>
      </c>
      <c r="O57" s="43">
        <v>0</v>
      </c>
      <c r="P57" s="43">
        <v>0</v>
      </c>
      <c r="Q57" s="13">
        <f t="shared" si="15"/>
        <v>0</v>
      </c>
      <c r="R57" s="43">
        <f t="shared" si="19"/>
        <v>0</v>
      </c>
      <c r="S57" s="43">
        <f t="shared" si="20"/>
        <v>0</v>
      </c>
      <c r="T57" s="43">
        <f t="shared" si="21"/>
        <v>0</v>
      </c>
      <c r="U57" s="43">
        <f t="shared" si="22"/>
        <v>0</v>
      </c>
      <c r="V57" s="10"/>
    </row>
    <row r="58" spans="1:22" x14ac:dyDescent="0.2">
      <c r="A58" s="27">
        <v>52</v>
      </c>
      <c r="B58" s="3" t="s">
        <v>42</v>
      </c>
      <c r="C58" s="64"/>
      <c r="D58" s="64"/>
      <c r="E58" s="37"/>
      <c r="F58" s="37"/>
      <c r="G58" s="13">
        <v>0</v>
      </c>
      <c r="H58" s="13">
        <f t="shared" si="2"/>
        <v>0</v>
      </c>
      <c r="I58" s="13">
        <f t="shared" si="3"/>
        <v>0</v>
      </c>
      <c r="J58" s="13">
        <f t="shared" si="4"/>
        <v>0</v>
      </c>
      <c r="K58" s="13">
        <f t="shared" si="5"/>
        <v>0</v>
      </c>
      <c r="L58" s="13">
        <f t="shared" si="18"/>
        <v>0</v>
      </c>
      <c r="M58" s="43">
        <v>0</v>
      </c>
      <c r="N58" s="43">
        <v>0</v>
      </c>
      <c r="O58" s="43">
        <v>0</v>
      </c>
      <c r="P58" s="43">
        <v>0</v>
      </c>
      <c r="Q58" s="13">
        <f t="shared" si="15"/>
        <v>0</v>
      </c>
      <c r="R58" s="43">
        <f t="shared" si="19"/>
        <v>0</v>
      </c>
      <c r="S58" s="43">
        <f t="shared" si="20"/>
        <v>0</v>
      </c>
      <c r="T58" s="43">
        <f t="shared" si="21"/>
        <v>0</v>
      </c>
      <c r="U58" s="43">
        <f t="shared" si="22"/>
        <v>0</v>
      </c>
      <c r="V58" s="10"/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13">
        <v>0</v>
      </c>
      <c r="H59" s="13">
        <f t="shared" si="2"/>
        <v>0</v>
      </c>
      <c r="I59" s="13">
        <f t="shared" si="3"/>
        <v>0</v>
      </c>
      <c r="J59" s="13">
        <f t="shared" si="4"/>
        <v>0</v>
      </c>
      <c r="K59" s="13">
        <f t="shared" si="5"/>
        <v>0</v>
      </c>
      <c r="L59" s="13">
        <f t="shared" si="18"/>
        <v>0</v>
      </c>
      <c r="M59" s="43">
        <v>0</v>
      </c>
      <c r="N59" s="43">
        <v>0</v>
      </c>
      <c r="O59" s="43">
        <v>0</v>
      </c>
      <c r="P59" s="43">
        <v>0</v>
      </c>
      <c r="Q59" s="13">
        <f t="shared" si="15"/>
        <v>0</v>
      </c>
      <c r="R59" s="43">
        <f t="shared" si="19"/>
        <v>0</v>
      </c>
      <c r="S59" s="43">
        <f t="shared" si="20"/>
        <v>0</v>
      </c>
      <c r="T59" s="43">
        <f t="shared" si="21"/>
        <v>0</v>
      </c>
      <c r="U59" s="43">
        <f t="shared" si="22"/>
        <v>0</v>
      </c>
      <c r="V59" s="10"/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13">
        <v>0</v>
      </c>
      <c r="H60" s="13">
        <f t="shared" si="2"/>
        <v>0</v>
      </c>
      <c r="I60" s="13">
        <f t="shared" si="3"/>
        <v>0</v>
      </c>
      <c r="J60" s="13">
        <f t="shared" si="4"/>
        <v>0</v>
      </c>
      <c r="K60" s="13">
        <f t="shared" si="5"/>
        <v>0</v>
      </c>
      <c r="L60" s="13">
        <f t="shared" si="18"/>
        <v>0</v>
      </c>
      <c r="M60" s="43">
        <v>0</v>
      </c>
      <c r="N60" s="43">
        <v>0</v>
      </c>
      <c r="O60" s="43">
        <v>0</v>
      </c>
      <c r="P60" s="43">
        <v>0</v>
      </c>
      <c r="Q60" s="13">
        <f t="shared" si="15"/>
        <v>0</v>
      </c>
      <c r="R60" s="43">
        <f t="shared" si="19"/>
        <v>0</v>
      </c>
      <c r="S60" s="43">
        <f t="shared" si="20"/>
        <v>0</v>
      </c>
      <c r="T60" s="43">
        <f t="shared" si="21"/>
        <v>0</v>
      </c>
      <c r="U60" s="43">
        <f t="shared" si="22"/>
        <v>0</v>
      </c>
      <c r="V60" s="10"/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13">
        <v>0</v>
      </c>
      <c r="H61" s="13">
        <f t="shared" si="2"/>
        <v>0</v>
      </c>
      <c r="I61" s="13">
        <f t="shared" si="3"/>
        <v>0</v>
      </c>
      <c r="J61" s="13">
        <f t="shared" si="4"/>
        <v>0</v>
      </c>
      <c r="K61" s="13">
        <f t="shared" si="5"/>
        <v>0</v>
      </c>
      <c r="L61" s="13">
        <f t="shared" si="18"/>
        <v>0</v>
      </c>
      <c r="M61" s="43">
        <v>0</v>
      </c>
      <c r="N61" s="43">
        <v>0</v>
      </c>
      <c r="O61" s="43">
        <v>0</v>
      </c>
      <c r="P61" s="43">
        <v>0</v>
      </c>
      <c r="Q61" s="13">
        <f t="shared" si="15"/>
        <v>0</v>
      </c>
      <c r="R61" s="43">
        <f t="shared" si="19"/>
        <v>0</v>
      </c>
      <c r="S61" s="43">
        <f t="shared" si="20"/>
        <v>0</v>
      </c>
      <c r="T61" s="43">
        <f t="shared" si="21"/>
        <v>0</v>
      </c>
      <c r="U61" s="43">
        <f t="shared" si="22"/>
        <v>0</v>
      </c>
      <c r="V61" s="10"/>
    </row>
    <row r="62" spans="1:22" x14ac:dyDescent="0.2">
      <c r="A62" s="27">
        <v>56</v>
      </c>
      <c r="B62" s="7" t="s">
        <v>44</v>
      </c>
      <c r="C62" s="64"/>
      <c r="D62" s="64"/>
      <c r="E62" s="37"/>
      <c r="F62" s="37"/>
      <c r="G62" s="13">
        <v>0</v>
      </c>
      <c r="H62" s="13">
        <f t="shared" si="2"/>
        <v>0</v>
      </c>
      <c r="I62" s="13">
        <f t="shared" si="3"/>
        <v>0</v>
      </c>
      <c r="J62" s="13">
        <f t="shared" si="4"/>
        <v>0</v>
      </c>
      <c r="K62" s="13">
        <f t="shared" si="5"/>
        <v>0</v>
      </c>
      <c r="L62" s="13">
        <f t="shared" si="18"/>
        <v>0</v>
      </c>
      <c r="M62" s="43">
        <v>0</v>
      </c>
      <c r="N62" s="43">
        <v>0</v>
      </c>
      <c r="O62" s="43">
        <v>0</v>
      </c>
      <c r="P62" s="43">
        <v>0</v>
      </c>
      <c r="Q62" s="13">
        <f t="shared" si="15"/>
        <v>0</v>
      </c>
      <c r="R62" s="43">
        <f t="shared" si="19"/>
        <v>0</v>
      </c>
      <c r="S62" s="43">
        <f t="shared" si="20"/>
        <v>0</v>
      </c>
      <c r="T62" s="43">
        <f t="shared" si="21"/>
        <v>0</v>
      </c>
      <c r="U62" s="43">
        <f t="shared" si="22"/>
        <v>0</v>
      </c>
      <c r="V62" s="10"/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13">
        <v>0</v>
      </c>
      <c r="H63" s="13">
        <f t="shared" si="2"/>
        <v>0</v>
      </c>
      <c r="I63" s="13">
        <f t="shared" si="3"/>
        <v>0</v>
      </c>
      <c r="J63" s="13">
        <f t="shared" si="4"/>
        <v>0</v>
      </c>
      <c r="K63" s="13">
        <f t="shared" si="5"/>
        <v>0</v>
      </c>
      <c r="L63" s="13">
        <f t="shared" si="18"/>
        <v>0</v>
      </c>
      <c r="M63" s="43">
        <v>0</v>
      </c>
      <c r="N63" s="43">
        <v>0</v>
      </c>
      <c r="O63" s="43">
        <v>0</v>
      </c>
      <c r="P63" s="43">
        <v>0</v>
      </c>
      <c r="Q63" s="13">
        <f t="shared" si="15"/>
        <v>0</v>
      </c>
      <c r="R63" s="43">
        <f t="shared" si="19"/>
        <v>0</v>
      </c>
      <c r="S63" s="43">
        <f t="shared" si="20"/>
        <v>0</v>
      </c>
      <c r="T63" s="43">
        <f t="shared" si="21"/>
        <v>0</v>
      </c>
      <c r="U63" s="43">
        <f t="shared" si="22"/>
        <v>0</v>
      </c>
      <c r="V63" s="10"/>
    </row>
    <row r="64" spans="1:22" x14ac:dyDescent="0.2">
      <c r="A64" s="27">
        <v>58</v>
      </c>
      <c r="B64" s="7" t="s">
        <v>46</v>
      </c>
      <c r="C64" s="64">
        <v>441457</v>
      </c>
      <c r="D64" s="64">
        <v>381037</v>
      </c>
      <c r="E64" s="37">
        <f t="shared" ref="E64" si="24">C64/(C64+D64)</f>
        <v>0.53672975122006972</v>
      </c>
      <c r="F64" s="37">
        <f t="shared" ref="F64" si="25">1-E64</f>
        <v>0.46327024877993028</v>
      </c>
      <c r="G64" s="13">
        <v>0</v>
      </c>
      <c r="H64" s="13">
        <f t="shared" si="2"/>
        <v>0</v>
      </c>
      <c r="I64" s="13">
        <f t="shared" si="3"/>
        <v>0</v>
      </c>
      <c r="J64" s="13">
        <f t="shared" si="4"/>
        <v>0</v>
      </c>
      <c r="K64" s="13">
        <f t="shared" si="5"/>
        <v>0</v>
      </c>
      <c r="L64" s="13">
        <f t="shared" si="18"/>
        <v>0</v>
      </c>
      <c r="M64" s="43">
        <f>ROUND(H64*E64,0)</f>
        <v>0</v>
      </c>
      <c r="N64" s="43">
        <f>ROUND(I64*E64,0)</f>
        <v>0</v>
      </c>
      <c r="O64" s="43">
        <f>ROUND(J64*E64,0)</f>
        <v>0</v>
      </c>
      <c r="P64" s="43">
        <f t="shared" ref="P64" si="26">L64-M64-N64-O64</f>
        <v>0</v>
      </c>
      <c r="Q64" s="13">
        <f t="shared" si="15"/>
        <v>0</v>
      </c>
      <c r="R64" s="43">
        <f t="shared" si="19"/>
        <v>0</v>
      </c>
      <c r="S64" s="43">
        <f t="shared" si="20"/>
        <v>0</v>
      </c>
      <c r="T64" s="43">
        <f t="shared" si="21"/>
        <v>0</v>
      </c>
      <c r="U64" s="43">
        <f t="shared" si="22"/>
        <v>0</v>
      </c>
      <c r="V64" s="10"/>
    </row>
    <row r="65" spans="1:22" x14ac:dyDescent="0.2">
      <c r="A65" s="27">
        <v>59</v>
      </c>
      <c r="B65" s="7" t="s">
        <v>48</v>
      </c>
      <c r="C65" s="64"/>
      <c r="D65" s="64"/>
      <c r="E65" s="37"/>
      <c r="F65" s="37"/>
      <c r="G65" s="13">
        <v>0</v>
      </c>
      <c r="H65" s="13">
        <f t="shared" si="2"/>
        <v>0</v>
      </c>
      <c r="I65" s="13">
        <f t="shared" si="3"/>
        <v>0</v>
      </c>
      <c r="J65" s="13">
        <f t="shared" si="4"/>
        <v>0</v>
      </c>
      <c r="K65" s="13">
        <f t="shared" si="5"/>
        <v>0</v>
      </c>
      <c r="L65" s="13">
        <f t="shared" si="18"/>
        <v>0</v>
      </c>
      <c r="M65" s="43">
        <v>0</v>
      </c>
      <c r="N65" s="43">
        <v>0</v>
      </c>
      <c r="O65" s="43">
        <v>0</v>
      </c>
      <c r="P65" s="43">
        <v>0</v>
      </c>
      <c r="Q65" s="13">
        <f t="shared" si="15"/>
        <v>0</v>
      </c>
      <c r="R65" s="43">
        <f t="shared" si="19"/>
        <v>0</v>
      </c>
      <c r="S65" s="43">
        <f t="shared" si="20"/>
        <v>0</v>
      </c>
      <c r="T65" s="43">
        <f t="shared" si="21"/>
        <v>0</v>
      </c>
      <c r="U65" s="43">
        <f t="shared" si="22"/>
        <v>0</v>
      </c>
      <c r="V65" s="10"/>
    </row>
    <row r="66" spans="1:22" x14ac:dyDescent="0.2">
      <c r="A66" s="27">
        <v>60</v>
      </c>
      <c r="B66" s="3" t="s">
        <v>49</v>
      </c>
      <c r="C66" s="64"/>
      <c r="D66" s="64"/>
      <c r="E66" s="37"/>
      <c r="F66" s="37"/>
      <c r="G66" s="13">
        <v>0</v>
      </c>
      <c r="H66" s="13">
        <f t="shared" si="2"/>
        <v>0</v>
      </c>
      <c r="I66" s="13">
        <f t="shared" si="3"/>
        <v>0</v>
      </c>
      <c r="J66" s="13">
        <f t="shared" si="4"/>
        <v>0</v>
      </c>
      <c r="K66" s="13">
        <f t="shared" si="5"/>
        <v>0</v>
      </c>
      <c r="L66" s="13">
        <f t="shared" si="18"/>
        <v>0</v>
      </c>
      <c r="M66" s="43">
        <v>0</v>
      </c>
      <c r="N66" s="43">
        <v>0</v>
      </c>
      <c r="O66" s="43">
        <v>0</v>
      </c>
      <c r="P66" s="43">
        <v>0</v>
      </c>
      <c r="Q66" s="13">
        <f t="shared" si="15"/>
        <v>0</v>
      </c>
      <c r="R66" s="43">
        <f t="shared" si="19"/>
        <v>0</v>
      </c>
      <c r="S66" s="43">
        <f t="shared" si="20"/>
        <v>0</v>
      </c>
      <c r="T66" s="43">
        <f t="shared" si="21"/>
        <v>0</v>
      </c>
      <c r="U66" s="43">
        <f t="shared" si="22"/>
        <v>0</v>
      </c>
      <c r="V66" s="10"/>
    </row>
    <row r="67" spans="1:22" x14ac:dyDescent="0.2">
      <c r="A67" s="27">
        <v>61</v>
      </c>
      <c r="B67" s="7" t="s">
        <v>133</v>
      </c>
      <c r="C67" s="64"/>
      <c r="D67" s="64"/>
      <c r="E67" s="37"/>
      <c r="F67" s="37"/>
      <c r="G67" s="13">
        <v>0</v>
      </c>
      <c r="H67" s="13">
        <f t="shared" si="2"/>
        <v>0</v>
      </c>
      <c r="I67" s="13">
        <f t="shared" si="3"/>
        <v>0</v>
      </c>
      <c r="J67" s="13">
        <f t="shared" si="4"/>
        <v>0</v>
      </c>
      <c r="K67" s="13">
        <f t="shared" si="5"/>
        <v>0</v>
      </c>
      <c r="L67" s="13">
        <f t="shared" si="18"/>
        <v>0</v>
      </c>
      <c r="M67" s="43">
        <v>0</v>
      </c>
      <c r="N67" s="43">
        <v>0</v>
      </c>
      <c r="O67" s="43">
        <v>0</v>
      </c>
      <c r="P67" s="43">
        <v>0</v>
      </c>
      <c r="Q67" s="13">
        <f t="shared" si="15"/>
        <v>0</v>
      </c>
      <c r="R67" s="43">
        <f t="shared" si="19"/>
        <v>0</v>
      </c>
      <c r="S67" s="43">
        <f t="shared" si="20"/>
        <v>0</v>
      </c>
      <c r="T67" s="43">
        <f t="shared" si="21"/>
        <v>0</v>
      </c>
      <c r="U67" s="43">
        <f t="shared" si="22"/>
        <v>0</v>
      </c>
      <c r="V67" s="10"/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13">
        <v>0</v>
      </c>
      <c r="H68" s="13">
        <f t="shared" si="2"/>
        <v>0</v>
      </c>
      <c r="I68" s="13">
        <f t="shared" si="3"/>
        <v>0</v>
      </c>
      <c r="J68" s="13">
        <f t="shared" si="4"/>
        <v>0</v>
      </c>
      <c r="K68" s="13">
        <f t="shared" si="5"/>
        <v>0</v>
      </c>
      <c r="L68" s="13">
        <f t="shared" si="18"/>
        <v>0</v>
      </c>
      <c r="M68" s="43">
        <f t="shared" ref="M68:M80" si="27">ROUND(H68*E68,0)</f>
        <v>0</v>
      </c>
      <c r="N68" s="43">
        <f t="shared" ref="N68:N80" si="28">ROUND(I68*E68,0)</f>
        <v>0</v>
      </c>
      <c r="O68" s="43">
        <f t="shared" ref="O68:O80" si="29">ROUND(J68*E68,0)</f>
        <v>0</v>
      </c>
      <c r="P68" s="43">
        <f t="shared" si="10"/>
        <v>0</v>
      </c>
      <c r="Q68" s="13">
        <f t="shared" si="15"/>
        <v>0</v>
      </c>
      <c r="R68" s="43">
        <f t="shared" si="19"/>
        <v>0</v>
      </c>
      <c r="S68" s="43">
        <f t="shared" si="20"/>
        <v>0</v>
      </c>
      <c r="T68" s="43">
        <f t="shared" si="21"/>
        <v>0</v>
      </c>
      <c r="U68" s="43">
        <f t="shared" si="22"/>
        <v>0</v>
      </c>
      <c r="V68" s="10"/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13">
        <v>0</v>
      </c>
      <c r="H69" s="13">
        <f t="shared" si="2"/>
        <v>0</v>
      </c>
      <c r="I69" s="13">
        <f t="shared" si="3"/>
        <v>0</v>
      </c>
      <c r="J69" s="13">
        <f t="shared" si="4"/>
        <v>0</v>
      </c>
      <c r="K69" s="13">
        <f t="shared" si="5"/>
        <v>0</v>
      </c>
      <c r="L69" s="13">
        <f t="shared" si="18"/>
        <v>0</v>
      </c>
      <c r="M69" s="43">
        <f t="shared" si="27"/>
        <v>0</v>
      </c>
      <c r="N69" s="43">
        <f t="shared" si="28"/>
        <v>0</v>
      </c>
      <c r="O69" s="43">
        <f t="shared" si="29"/>
        <v>0</v>
      </c>
      <c r="P69" s="43">
        <f t="shared" si="10"/>
        <v>0</v>
      </c>
      <c r="Q69" s="13">
        <f t="shared" si="15"/>
        <v>0</v>
      </c>
      <c r="R69" s="43">
        <f t="shared" si="19"/>
        <v>0</v>
      </c>
      <c r="S69" s="43">
        <f t="shared" si="20"/>
        <v>0</v>
      </c>
      <c r="T69" s="43">
        <f t="shared" si="21"/>
        <v>0</v>
      </c>
      <c r="U69" s="43">
        <f t="shared" si="22"/>
        <v>0</v>
      </c>
      <c r="V69" s="10"/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13">
        <v>0</v>
      </c>
      <c r="H70" s="13">
        <f t="shared" si="2"/>
        <v>0</v>
      </c>
      <c r="I70" s="13">
        <f t="shared" si="3"/>
        <v>0</v>
      </c>
      <c r="J70" s="13">
        <f t="shared" si="4"/>
        <v>0</v>
      </c>
      <c r="K70" s="13">
        <f t="shared" si="5"/>
        <v>0</v>
      </c>
      <c r="L70" s="13">
        <f t="shared" si="18"/>
        <v>0</v>
      </c>
      <c r="M70" s="43">
        <f t="shared" si="27"/>
        <v>0</v>
      </c>
      <c r="N70" s="43">
        <f t="shared" si="28"/>
        <v>0</v>
      </c>
      <c r="O70" s="43">
        <f t="shared" si="29"/>
        <v>0</v>
      </c>
      <c r="P70" s="43">
        <f t="shared" si="10"/>
        <v>0</v>
      </c>
      <c r="Q70" s="13">
        <f t="shared" si="15"/>
        <v>0</v>
      </c>
      <c r="R70" s="43">
        <f t="shared" si="19"/>
        <v>0</v>
      </c>
      <c r="S70" s="43">
        <f t="shared" si="20"/>
        <v>0</v>
      </c>
      <c r="T70" s="43">
        <f t="shared" si="21"/>
        <v>0</v>
      </c>
      <c r="U70" s="43">
        <f t="shared" si="22"/>
        <v>0</v>
      </c>
      <c r="V70" s="10"/>
    </row>
    <row r="71" spans="1:22" x14ac:dyDescent="0.2">
      <c r="A71" s="27">
        <v>65</v>
      </c>
      <c r="B71" s="7" t="s">
        <v>51</v>
      </c>
      <c r="C71" s="37"/>
      <c r="D71" s="37"/>
      <c r="E71" s="37"/>
      <c r="F71" s="37"/>
      <c r="G71" s="13">
        <v>0</v>
      </c>
      <c r="H71" s="13">
        <f t="shared" ref="H71:H80" si="30">ROUND(G71/4,)</f>
        <v>0</v>
      </c>
      <c r="I71" s="13">
        <f t="shared" ref="I71:I80" si="31">H71</f>
        <v>0</v>
      </c>
      <c r="J71" s="13">
        <f t="shared" ref="J71:J80" si="32">H71</f>
        <v>0</v>
      </c>
      <c r="K71" s="13">
        <f t="shared" ref="K71:K80" si="33">G71-H71-I71-J71</f>
        <v>0</v>
      </c>
      <c r="L71" s="13">
        <f t="shared" ref="L71:L80" si="34">ROUND(G71*E71,0)</f>
        <v>0</v>
      </c>
      <c r="M71" s="43">
        <f t="shared" si="27"/>
        <v>0</v>
      </c>
      <c r="N71" s="43">
        <f t="shared" si="28"/>
        <v>0</v>
      </c>
      <c r="O71" s="43">
        <f t="shared" si="29"/>
        <v>0</v>
      </c>
      <c r="P71" s="43">
        <f t="shared" ref="P71:P80" si="35">L71-M71-N71-O71</f>
        <v>0</v>
      </c>
      <c r="Q71" s="13">
        <f t="shared" si="15"/>
        <v>0</v>
      </c>
      <c r="R71" s="43">
        <f t="shared" ref="R71:R79" si="36">H71-M71</f>
        <v>0</v>
      </c>
      <c r="S71" s="43">
        <f t="shared" ref="S71:S79" si="37">I71-N71</f>
        <v>0</v>
      </c>
      <c r="T71" s="43">
        <f t="shared" ref="T71:T79" si="38">J71-O71</f>
        <v>0</v>
      </c>
      <c r="U71" s="43">
        <f t="shared" ref="U71:U79" si="39">K71-P71</f>
        <v>0</v>
      </c>
      <c r="V71" s="10"/>
    </row>
    <row r="72" spans="1:22" x14ac:dyDescent="0.2">
      <c r="A72" s="27">
        <v>66</v>
      </c>
      <c r="B72" s="7" t="s">
        <v>50</v>
      </c>
      <c r="C72" s="37"/>
      <c r="D72" s="37"/>
      <c r="E72" s="37"/>
      <c r="F72" s="37"/>
      <c r="G72" s="13">
        <v>0</v>
      </c>
      <c r="H72" s="13">
        <f t="shared" si="30"/>
        <v>0</v>
      </c>
      <c r="I72" s="13">
        <f t="shared" si="31"/>
        <v>0</v>
      </c>
      <c r="J72" s="13">
        <f t="shared" si="32"/>
        <v>0</v>
      </c>
      <c r="K72" s="13">
        <f t="shared" si="33"/>
        <v>0</v>
      </c>
      <c r="L72" s="13">
        <f t="shared" si="34"/>
        <v>0</v>
      </c>
      <c r="M72" s="43">
        <f t="shared" si="27"/>
        <v>0</v>
      </c>
      <c r="N72" s="43">
        <f t="shared" si="28"/>
        <v>0</v>
      </c>
      <c r="O72" s="43">
        <f t="shared" si="29"/>
        <v>0</v>
      </c>
      <c r="P72" s="43">
        <f t="shared" si="35"/>
        <v>0</v>
      </c>
      <c r="Q72" s="13">
        <f t="shared" ref="Q72:Q79" si="40">R72+S72+T72+U72</f>
        <v>0</v>
      </c>
      <c r="R72" s="43">
        <f t="shared" si="36"/>
        <v>0</v>
      </c>
      <c r="S72" s="43">
        <f t="shared" si="37"/>
        <v>0</v>
      </c>
      <c r="T72" s="43">
        <f t="shared" si="38"/>
        <v>0</v>
      </c>
      <c r="U72" s="43">
        <f t="shared" si="39"/>
        <v>0</v>
      </c>
      <c r="V72" s="10"/>
    </row>
    <row r="73" spans="1:22" x14ac:dyDescent="0.2">
      <c r="A73" s="27">
        <v>67</v>
      </c>
      <c r="B73" s="7" t="s">
        <v>135</v>
      </c>
      <c r="C73" s="37"/>
      <c r="D73" s="37"/>
      <c r="E73" s="37"/>
      <c r="F73" s="37"/>
      <c r="G73" s="13">
        <v>0</v>
      </c>
      <c r="H73" s="13">
        <f t="shared" si="30"/>
        <v>0</v>
      </c>
      <c r="I73" s="13">
        <f t="shared" si="31"/>
        <v>0</v>
      </c>
      <c r="J73" s="13">
        <f t="shared" si="32"/>
        <v>0</v>
      </c>
      <c r="K73" s="13">
        <f t="shared" si="33"/>
        <v>0</v>
      </c>
      <c r="L73" s="13">
        <f t="shared" si="34"/>
        <v>0</v>
      </c>
      <c r="M73" s="43">
        <f t="shared" si="27"/>
        <v>0</v>
      </c>
      <c r="N73" s="43">
        <f t="shared" si="28"/>
        <v>0</v>
      </c>
      <c r="O73" s="43">
        <f t="shared" si="29"/>
        <v>0</v>
      </c>
      <c r="P73" s="43">
        <f t="shared" si="35"/>
        <v>0</v>
      </c>
      <c r="Q73" s="13">
        <f t="shared" si="40"/>
        <v>0</v>
      </c>
      <c r="R73" s="43">
        <f t="shared" si="36"/>
        <v>0</v>
      </c>
      <c r="S73" s="43">
        <f t="shared" si="37"/>
        <v>0</v>
      </c>
      <c r="T73" s="43">
        <f t="shared" si="38"/>
        <v>0</v>
      </c>
      <c r="U73" s="43">
        <f t="shared" si="39"/>
        <v>0</v>
      </c>
      <c r="V73" s="10"/>
    </row>
    <row r="74" spans="1:22" x14ac:dyDescent="0.2">
      <c r="A74" s="27">
        <v>68</v>
      </c>
      <c r="B74" s="7" t="s">
        <v>64</v>
      </c>
      <c r="C74" s="37"/>
      <c r="D74" s="37"/>
      <c r="E74" s="37"/>
      <c r="F74" s="37"/>
      <c r="G74" s="13">
        <v>0</v>
      </c>
      <c r="H74" s="13">
        <f t="shared" si="30"/>
        <v>0</v>
      </c>
      <c r="I74" s="13">
        <f t="shared" si="31"/>
        <v>0</v>
      </c>
      <c r="J74" s="13">
        <f t="shared" si="32"/>
        <v>0</v>
      </c>
      <c r="K74" s="13">
        <f t="shared" si="33"/>
        <v>0</v>
      </c>
      <c r="L74" s="13">
        <f t="shared" si="34"/>
        <v>0</v>
      </c>
      <c r="M74" s="43">
        <f t="shared" si="27"/>
        <v>0</v>
      </c>
      <c r="N74" s="43">
        <f t="shared" si="28"/>
        <v>0</v>
      </c>
      <c r="O74" s="43">
        <f t="shared" si="29"/>
        <v>0</v>
      </c>
      <c r="P74" s="43">
        <f t="shared" si="35"/>
        <v>0</v>
      </c>
      <c r="Q74" s="13">
        <f t="shared" si="40"/>
        <v>0</v>
      </c>
      <c r="R74" s="43">
        <f t="shared" si="36"/>
        <v>0</v>
      </c>
      <c r="S74" s="43">
        <f t="shared" si="37"/>
        <v>0</v>
      </c>
      <c r="T74" s="43">
        <f t="shared" si="38"/>
        <v>0</v>
      </c>
      <c r="U74" s="43">
        <f t="shared" si="39"/>
        <v>0</v>
      </c>
      <c r="V74" s="10"/>
    </row>
    <row r="75" spans="1:22" x14ac:dyDescent="0.2">
      <c r="A75" s="27">
        <v>69</v>
      </c>
      <c r="B75" s="7" t="s">
        <v>136</v>
      </c>
      <c r="C75" s="37"/>
      <c r="D75" s="37"/>
      <c r="E75" s="37"/>
      <c r="F75" s="37"/>
      <c r="G75" s="13">
        <v>0</v>
      </c>
      <c r="H75" s="13">
        <f t="shared" si="30"/>
        <v>0</v>
      </c>
      <c r="I75" s="13">
        <f t="shared" si="31"/>
        <v>0</v>
      </c>
      <c r="J75" s="13">
        <f t="shared" si="32"/>
        <v>0</v>
      </c>
      <c r="K75" s="13">
        <f t="shared" si="33"/>
        <v>0</v>
      </c>
      <c r="L75" s="13">
        <f t="shared" si="34"/>
        <v>0</v>
      </c>
      <c r="M75" s="43">
        <f t="shared" si="27"/>
        <v>0</v>
      </c>
      <c r="N75" s="43">
        <f t="shared" si="28"/>
        <v>0</v>
      </c>
      <c r="O75" s="43">
        <f t="shared" si="29"/>
        <v>0</v>
      </c>
      <c r="P75" s="43">
        <f t="shared" si="35"/>
        <v>0</v>
      </c>
      <c r="Q75" s="13">
        <f t="shared" si="40"/>
        <v>0</v>
      </c>
      <c r="R75" s="43">
        <f t="shared" si="36"/>
        <v>0</v>
      </c>
      <c r="S75" s="43">
        <f t="shared" si="37"/>
        <v>0</v>
      </c>
      <c r="T75" s="43">
        <f t="shared" si="38"/>
        <v>0</v>
      </c>
      <c r="U75" s="43">
        <f t="shared" si="39"/>
        <v>0</v>
      </c>
      <c r="V75" s="10"/>
    </row>
    <row r="76" spans="1:22" ht="45" x14ac:dyDescent="0.2">
      <c r="A76" s="27">
        <v>70</v>
      </c>
      <c r="B76" s="7" t="s">
        <v>137</v>
      </c>
      <c r="C76" s="37"/>
      <c r="D76" s="37"/>
      <c r="E76" s="37"/>
      <c r="F76" s="37"/>
      <c r="G76" s="13">
        <v>0</v>
      </c>
      <c r="H76" s="13">
        <f t="shared" si="30"/>
        <v>0</v>
      </c>
      <c r="I76" s="13">
        <f t="shared" si="31"/>
        <v>0</v>
      </c>
      <c r="J76" s="13">
        <f t="shared" si="32"/>
        <v>0</v>
      </c>
      <c r="K76" s="13">
        <f t="shared" si="33"/>
        <v>0</v>
      </c>
      <c r="L76" s="13">
        <f t="shared" si="34"/>
        <v>0</v>
      </c>
      <c r="M76" s="43">
        <f t="shared" si="27"/>
        <v>0</v>
      </c>
      <c r="N76" s="43">
        <f t="shared" si="28"/>
        <v>0</v>
      </c>
      <c r="O76" s="43">
        <f t="shared" si="29"/>
        <v>0</v>
      </c>
      <c r="P76" s="43">
        <f t="shared" si="35"/>
        <v>0</v>
      </c>
      <c r="Q76" s="13">
        <f t="shared" si="40"/>
        <v>0</v>
      </c>
      <c r="R76" s="43">
        <f t="shared" si="36"/>
        <v>0</v>
      </c>
      <c r="S76" s="43">
        <f t="shared" si="37"/>
        <v>0</v>
      </c>
      <c r="T76" s="43">
        <f t="shared" si="38"/>
        <v>0</v>
      </c>
      <c r="U76" s="43">
        <f t="shared" si="39"/>
        <v>0</v>
      </c>
      <c r="V76" s="10"/>
    </row>
    <row r="77" spans="1:22" x14ac:dyDescent="0.2">
      <c r="A77" s="27">
        <v>71</v>
      </c>
      <c r="B77" s="7" t="s">
        <v>138</v>
      </c>
      <c r="C77" s="37"/>
      <c r="D77" s="37"/>
      <c r="E77" s="37"/>
      <c r="F77" s="37"/>
      <c r="G77" s="13">
        <v>0</v>
      </c>
      <c r="H77" s="13">
        <f t="shared" si="30"/>
        <v>0</v>
      </c>
      <c r="I77" s="13">
        <f t="shared" si="31"/>
        <v>0</v>
      </c>
      <c r="J77" s="13">
        <f t="shared" si="32"/>
        <v>0</v>
      </c>
      <c r="K77" s="13">
        <f t="shared" si="33"/>
        <v>0</v>
      </c>
      <c r="L77" s="13">
        <f t="shared" si="34"/>
        <v>0</v>
      </c>
      <c r="M77" s="43">
        <f t="shared" si="27"/>
        <v>0</v>
      </c>
      <c r="N77" s="43">
        <f t="shared" si="28"/>
        <v>0</v>
      </c>
      <c r="O77" s="43">
        <f t="shared" si="29"/>
        <v>0</v>
      </c>
      <c r="P77" s="43">
        <f t="shared" si="35"/>
        <v>0</v>
      </c>
      <c r="Q77" s="13">
        <f t="shared" si="40"/>
        <v>0</v>
      </c>
      <c r="R77" s="43">
        <f t="shared" si="36"/>
        <v>0</v>
      </c>
      <c r="S77" s="43">
        <f t="shared" si="37"/>
        <v>0</v>
      </c>
      <c r="T77" s="43">
        <f t="shared" si="38"/>
        <v>0</v>
      </c>
      <c r="U77" s="43">
        <f t="shared" si="39"/>
        <v>0</v>
      </c>
      <c r="V77" s="10"/>
    </row>
    <row r="78" spans="1:22" x14ac:dyDescent="0.2">
      <c r="A78" s="27">
        <v>72</v>
      </c>
      <c r="B78" s="3" t="s">
        <v>139</v>
      </c>
      <c r="C78" s="37"/>
      <c r="D78" s="37"/>
      <c r="E78" s="37"/>
      <c r="F78" s="37"/>
      <c r="G78" s="13">
        <v>0</v>
      </c>
      <c r="H78" s="13">
        <f t="shared" si="30"/>
        <v>0</v>
      </c>
      <c r="I78" s="13">
        <f t="shared" si="31"/>
        <v>0</v>
      </c>
      <c r="J78" s="13">
        <f t="shared" si="32"/>
        <v>0</v>
      </c>
      <c r="K78" s="13">
        <f t="shared" si="33"/>
        <v>0</v>
      </c>
      <c r="L78" s="13">
        <f t="shared" si="34"/>
        <v>0</v>
      </c>
      <c r="M78" s="43">
        <f t="shared" si="27"/>
        <v>0</v>
      </c>
      <c r="N78" s="43">
        <f t="shared" si="28"/>
        <v>0</v>
      </c>
      <c r="O78" s="43">
        <f t="shared" si="29"/>
        <v>0</v>
      </c>
      <c r="P78" s="43">
        <f t="shared" si="35"/>
        <v>0</v>
      </c>
      <c r="Q78" s="13">
        <f t="shared" si="40"/>
        <v>0</v>
      </c>
      <c r="R78" s="43">
        <f t="shared" si="36"/>
        <v>0</v>
      </c>
      <c r="S78" s="43">
        <f t="shared" si="37"/>
        <v>0</v>
      </c>
      <c r="T78" s="43">
        <f t="shared" si="38"/>
        <v>0</v>
      </c>
      <c r="U78" s="43">
        <f t="shared" si="39"/>
        <v>0</v>
      </c>
      <c r="V78" s="10"/>
    </row>
    <row r="79" spans="1:22" x14ac:dyDescent="0.2">
      <c r="A79" s="27">
        <v>73</v>
      </c>
      <c r="B79" s="7" t="s">
        <v>47</v>
      </c>
      <c r="C79" s="37"/>
      <c r="D79" s="37"/>
      <c r="E79" s="37"/>
      <c r="F79" s="37"/>
      <c r="G79" s="13">
        <v>0</v>
      </c>
      <c r="H79" s="13">
        <f t="shared" si="30"/>
        <v>0</v>
      </c>
      <c r="I79" s="13">
        <f t="shared" si="31"/>
        <v>0</v>
      </c>
      <c r="J79" s="13">
        <f t="shared" si="32"/>
        <v>0</v>
      </c>
      <c r="K79" s="13">
        <f t="shared" si="33"/>
        <v>0</v>
      </c>
      <c r="L79" s="13">
        <f t="shared" si="34"/>
        <v>0</v>
      </c>
      <c r="M79" s="43">
        <f t="shared" si="27"/>
        <v>0</v>
      </c>
      <c r="N79" s="43">
        <f t="shared" si="28"/>
        <v>0</v>
      </c>
      <c r="O79" s="43">
        <f t="shared" si="29"/>
        <v>0</v>
      </c>
      <c r="P79" s="43">
        <f t="shared" si="35"/>
        <v>0</v>
      </c>
      <c r="Q79" s="13">
        <f t="shared" si="40"/>
        <v>0</v>
      </c>
      <c r="R79" s="43">
        <f t="shared" si="36"/>
        <v>0</v>
      </c>
      <c r="S79" s="43">
        <f t="shared" si="37"/>
        <v>0</v>
      </c>
      <c r="T79" s="43">
        <f t="shared" si="38"/>
        <v>0</v>
      </c>
      <c r="U79" s="43">
        <f t="shared" si="39"/>
        <v>0</v>
      </c>
      <c r="V79" s="10"/>
    </row>
    <row r="80" spans="1:22" x14ac:dyDescent="0.2">
      <c r="A80" s="27">
        <v>74</v>
      </c>
      <c r="B80" s="61" t="s">
        <v>142</v>
      </c>
      <c r="C80" s="37"/>
      <c r="D80" s="37"/>
      <c r="E80" s="37"/>
      <c r="F80" s="37"/>
      <c r="G80" s="13">
        <v>233</v>
      </c>
      <c r="H80" s="13">
        <f t="shared" si="30"/>
        <v>58</v>
      </c>
      <c r="I80" s="13">
        <f t="shared" si="31"/>
        <v>58</v>
      </c>
      <c r="J80" s="13">
        <f t="shared" si="32"/>
        <v>58</v>
      </c>
      <c r="K80" s="13">
        <f t="shared" si="33"/>
        <v>59</v>
      </c>
      <c r="L80" s="13">
        <f t="shared" si="34"/>
        <v>0</v>
      </c>
      <c r="M80" s="43">
        <f t="shared" si="27"/>
        <v>0</v>
      </c>
      <c r="N80" s="43">
        <f t="shared" si="28"/>
        <v>0</v>
      </c>
      <c r="O80" s="43">
        <f t="shared" si="29"/>
        <v>0</v>
      </c>
      <c r="P80" s="43">
        <f t="shared" si="35"/>
        <v>0</v>
      </c>
      <c r="Q80" s="13">
        <v>0</v>
      </c>
      <c r="R80" s="43">
        <v>0</v>
      </c>
      <c r="S80" s="43">
        <v>0</v>
      </c>
      <c r="T80" s="43">
        <v>0</v>
      </c>
      <c r="U80" s="43">
        <v>0</v>
      </c>
      <c r="V80" s="10"/>
    </row>
    <row r="81" spans="1:22" s="4" customFormat="1" ht="15.75" x14ac:dyDescent="0.25">
      <c r="A81" s="28"/>
      <c r="B81" s="33"/>
      <c r="C81" s="37">
        <f>SUM(C7:C80)</f>
        <v>4595535</v>
      </c>
      <c r="D81" s="37">
        <f>SUM(D7:D80)</f>
        <v>3925238</v>
      </c>
      <c r="E81" s="37">
        <f t="shared" ref="E81" si="41">C81/(C81+D81)</f>
        <v>0.5393331098011882</v>
      </c>
      <c r="F81" s="37">
        <f t="shared" ref="F81" si="42">1-E81</f>
        <v>0.4606668901988118</v>
      </c>
      <c r="G81" s="15">
        <f t="shared" ref="G81:U81" si="43">SUM(G7:G80)</f>
        <v>2434</v>
      </c>
      <c r="H81" s="15">
        <f t="shared" si="43"/>
        <v>609</v>
      </c>
      <c r="I81" s="15">
        <f t="shared" si="43"/>
        <v>609</v>
      </c>
      <c r="J81" s="15">
        <f t="shared" si="43"/>
        <v>609</v>
      </c>
      <c r="K81" s="15">
        <f t="shared" si="43"/>
        <v>607</v>
      </c>
      <c r="L81" s="15">
        <f t="shared" si="43"/>
        <v>1277</v>
      </c>
      <c r="M81" s="15">
        <f t="shared" si="43"/>
        <v>320</v>
      </c>
      <c r="N81" s="15">
        <f t="shared" si="43"/>
        <v>320</v>
      </c>
      <c r="O81" s="15">
        <f t="shared" si="43"/>
        <v>320</v>
      </c>
      <c r="P81" s="15">
        <f t="shared" si="43"/>
        <v>317</v>
      </c>
      <c r="Q81" s="15">
        <f t="shared" si="43"/>
        <v>924</v>
      </c>
      <c r="R81" s="15">
        <f t="shared" si="43"/>
        <v>231</v>
      </c>
      <c r="S81" s="15">
        <f t="shared" si="43"/>
        <v>231</v>
      </c>
      <c r="T81" s="15">
        <f t="shared" si="43"/>
        <v>231</v>
      </c>
      <c r="U81" s="15">
        <f t="shared" si="43"/>
        <v>231</v>
      </c>
      <c r="V81" s="10"/>
    </row>
    <row r="82" spans="1:22" x14ac:dyDescent="0.2">
      <c r="G82" s="16"/>
      <c r="L82" s="16"/>
      <c r="Q82" s="16"/>
    </row>
    <row r="83" spans="1:22" x14ac:dyDescent="0.2">
      <c r="C83" s="58"/>
      <c r="D83" s="58"/>
      <c r="E83" s="58"/>
      <c r="F83" s="58"/>
      <c r="G83" s="16"/>
      <c r="L83" s="16"/>
      <c r="Q83" s="16"/>
    </row>
  </sheetData>
  <mergeCells count="17">
    <mergeCell ref="Q4:U4"/>
    <mergeCell ref="L5:L6"/>
    <mergeCell ref="M5:P5"/>
    <mergeCell ref="Q5:Q6"/>
    <mergeCell ref="R5:U5"/>
    <mergeCell ref="A4:A6"/>
    <mergeCell ref="B4:B6"/>
    <mergeCell ref="G4:G6"/>
    <mergeCell ref="L4:P4"/>
    <mergeCell ref="C4:F4"/>
    <mergeCell ref="C5:D5"/>
    <mergeCell ref="E5:F5"/>
    <mergeCell ref="H5:H6"/>
    <mergeCell ref="I5:I6"/>
    <mergeCell ref="J5:J6"/>
    <mergeCell ref="K5:K6"/>
    <mergeCell ref="H4:K4"/>
  </mergeCells>
  <pageMargins left="0.70866141732283472" right="0.70866141732283472" top="0.74803149606299213" bottom="0.74803149606299213" header="0.31496062992125984" footer="0.31496062992125984"/>
  <pageSetup paperSize="9" scale="47" fitToHeight="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9"/>
  <sheetViews>
    <sheetView zoomScale="70" zoomScaleNormal="70" workbookViewId="0">
      <pane xSplit="2" ySplit="6" topLeftCell="J109" activePane="bottomRight" state="frozen"/>
      <selection pane="topRight" activeCell="C1" sqref="C1"/>
      <selection pane="bottomLeft" activeCell="A7" sqref="A7"/>
      <selection pane="bottomRight" activeCell="V115" sqref="V115"/>
    </sheetView>
  </sheetViews>
  <sheetFormatPr defaultRowHeight="15" x14ac:dyDescent="0.2"/>
  <cols>
    <col min="1" max="1" width="9.140625" style="1" customWidth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bestFit="1" customWidth="1"/>
    <col min="22" max="22" width="18.7109375" style="1" customWidth="1"/>
    <col min="23" max="16384" width="9.140625" style="1"/>
  </cols>
  <sheetData>
    <row r="1" spans="1:22" x14ac:dyDescent="0.2">
      <c r="I1" s="25" t="s">
        <v>253</v>
      </c>
    </row>
    <row r="3" spans="1:22" ht="15.75" x14ac:dyDescent="0.25">
      <c r="A3" s="177" t="s">
        <v>252</v>
      </c>
      <c r="B3" s="177"/>
      <c r="C3" s="177"/>
      <c r="D3" s="177"/>
      <c r="E3" s="177"/>
      <c r="F3" s="177"/>
      <c r="G3" s="177"/>
      <c r="H3" s="177"/>
      <c r="I3" s="177"/>
    </row>
    <row r="5" spans="1:22" s="76" customFormat="1" ht="45.75" customHeight="1" x14ac:dyDescent="0.2">
      <c r="A5" s="178" t="s">
        <v>81</v>
      </c>
      <c r="B5" s="178" t="s">
        <v>82</v>
      </c>
      <c r="C5" s="175" t="s">
        <v>83</v>
      </c>
      <c r="D5" s="175"/>
      <c r="E5" s="175" t="s">
        <v>84</v>
      </c>
      <c r="F5" s="175"/>
      <c r="G5" s="175" t="s">
        <v>29</v>
      </c>
      <c r="H5" s="175"/>
      <c r="I5" s="175" t="s">
        <v>85</v>
      </c>
      <c r="J5" s="175"/>
      <c r="K5" s="175" t="s">
        <v>86</v>
      </c>
      <c r="L5" s="175"/>
      <c r="M5" s="175" t="s">
        <v>25</v>
      </c>
      <c r="N5" s="175"/>
      <c r="O5" s="175" t="s">
        <v>60</v>
      </c>
      <c r="P5" s="175"/>
      <c r="Q5" s="175" t="s">
        <v>87</v>
      </c>
      <c r="R5" s="175"/>
      <c r="S5" s="175" t="s">
        <v>76</v>
      </c>
      <c r="T5" s="175"/>
      <c r="U5" s="175" t="s">
        <v>88</v>
      </c>
      <c r="V5" s="175"/>
    </row>
    <row r="6" spans="1:22" s="76" customFormat="1" ht="63.75" customHeight="1" x14ac:dyDescent="0.2">
      <c r="A6" s="179"/>
      <c r="B6" s="179"/>
      <c r="C6" s="77" t="s">
        <v>165</v>
      </c>
      <c r="D6" s="77" t="s">
        <v>254</v>
      </c>
      <c r="E6" s="77" t="s">
        <v>165</v>
      </c>
      <c r="F6" s="77" t="s">
        <v>254</v>
      </c>
      <c r="G6" s="77" t="s">
        <v>165</v>
      </c>
      <c r="H6" s="77" t="s">
        <v>254</v>
      </c>
      <c r="I6" s="77" t="s">
        <v>165</v>
      </c>
      <c r="J6" s="77" t="s">
        <v>254</v>
      </c>
      <c r="K6" s="77" t="s">
        <v>165</v>
      </c>
      <c r="L6" s="77" t="s">
        <v>254</v>
      </c>
      <c r="M6" s="77" t="s">
        <v>165</v>
      </c>
      <c r="N6" s="77" t="s">
        <v>254</v>
      </c>
      <c r="O6" s="77" t="s">
        <v>165</v>
      </c>
      <c r="P6" s="77" t="s">
        <v>254</v>
      </c>
      <c r="Q6" s="77" t="s">
        <v>165</v>
      </c>
      <c r="R6" s="77" t="s">
        <v>254</v>
      </c>
      <c r="S6" s="77" t="s">
        <v>165</v>
      </c>
      <c r="T6" s="77" t="s">
        <v>254</v>
      </c>
      <c r="U6" s="77" t="s">
        <v>165</v>
      </c>
      <c r="V6" s="77" t="s">
        <v>254</v>
      </c>
    </row>
    <row r="7" spans="1:22" s="76" customFormat="1" ht="14.25" x14ac:dyDescent="0.2">
      <c r="A7" s="176" t="s">
        <v>166</v>
      </c>
      <c r="B7" s="176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2"/>
      <c r="V7" s="78"/>
    </row>
    <row r="8" spans="1:22" s="80" customFormat="1" ht="51" x14ac:dyDescent="0.25">
      <c r="A8" s="173" t="s">
        <v>167</v>
      </c>
      <c r="B8" s="81" t="s">
        <v>89</v>
      </c>
      <c r="C8" s="23">
        <v>11</v>
      </c>
      <c r="D8" s="79">
        <v>2049949.5499999998</v>
      </c>
      <c r="E8" s="23"/>
      <c r="F8" s="79">
        <v>0</v>
      </c>
      <c r="G8" s="23"/>
      <c r="H8" s="79">
        <v>0</v>
      </c>
      <c r="I8" s="23"/>
      <c r="J8" s="79">
        <v>0</v>
      </c>
      <c r="K8" s="23"/>
      <c r="L8" s="79">
        <v>0</v>
      </c>
      <c r="M8" s="23"/>
      <c r="N8" s="79">
        <v>0</v>
      </c>
      <c r="O8" s="23"/>
      <c r="P8" s="79">
        <v>0</v>
      </c>
      <c r="Q8" s="23"/>
      <c r="R8" s="79">
        <v>0</v>
      </c>
      <c r="S8" s="23"/>
      <c r="T8" s="79">
        <v>0</v>
      </c>
      <c r="U8" s="23">
        <f>C8+E8+G8+I8+K8+M8+O8+Q8+S8</f>
        <v>11</v>
      </c>
      <c r="V8" s="79">
        <f>D8+F8+H8+J8+L8+N8+P8+R8+T8</f>
        <v>2049949.5499999998</v>
      </c>
    </row>
    <row r="9" spans="1:22" s="80" customFormat="1" ht="76.5" x14ac:dyDescent="0.25">
      <c r="A9" s="173"/>
      <c r="B9" s="81" t="s">
        <v>168</v>
      </c>
      <c r="C9" s="23"/>
      <c r="D9" s="79">
        <v>0</v>
      </c>
      <c r="E9" s="23"/>
      <c r="F9" s="79">
        <v>0</v>
      </c>
      <c r="G9" s="23"/>
      <c r="H9" s="79">
        <v>0</v>
      </c>
      <c r="I9" s="23"/>
      <c r="J9" s="79">
        <v>0</v>
      </c>
      <c r="K9" s="23"/>
      <c r="L9" s="79">
        <v>0</v>
      </c>
      <c r="M9" s="23"/>
      <c r="N9" s="79">
        <v>0</v>
      </c>
      <c r="O9" s="23"/>
      <c r="P9" s="79">
        <v>0</v>
      </c>
      <c r="Q9" s="23"/>
      <c r="R9" s="79">
        <v>0</v>
      </c>
      <c r="S9" s="23"/>
      <c r="T9" s="79">
        <v>0</v>
      </c>
      <c r="U9" s="23">
        <f t="shared" ref="U9:V72" si="0">C9+E9+G9+I9+K9+M9+O9+Q9+S9</f>
        <v>0</v>
      </c>
      <c r="V9" s="79">
        <f t="shared" si="0"/>
        <v>0</v>
      </c>
    </row>
    <row r="10" spans="1:22" s="80" customFormat="1" ht="38.25" x14ac:dyDescent="0.25">
      <c r="A10" s="173"/>
      <c r="B10" s="81" t="s">
        <v>169</v>
      </c>
      <c r="C10" s="23"/>
      <c r="D10" s="79">
        <v>0</v>
      </c>
      <c r="E10" s="23"/>
      <c r="F10" s="79">
        <v>0</v>
      </c>
      <c r="G10" s="23"/>
      <c r="H10" s="79">
        <v>0</v>
      </c>
      <c r="I10" s="23"/>
      <c r="J10" s="79">
        <v>0</v>
      </c>
      <c r="K10" s="23"/>
      <c r="L10" s="79">
        <v>0</v>
      </c>
      <c r="M10" s="23"/>
      <c r="N10" s="79">
        <v>0</v>
      </c>
      <c r="O10" s="23"/>
      <c r="P10" s="79">
        <v>0</v>
      </c>
      <c r="Q10" s="23"/>
      <c r="R10" s="79">
        <v>0</v>
      </c>
      <c r="S10" s="23"/>
      <c r="T10" s="79">
        <v>0</v>
      </c>
      <c r="U10" s="23">
        <f t="shared" si="0"/>
        <v>0</v>
      </c>
      <c r="V10" s="79">
        <f t="shared" si="0"/>
        <v>0</v>
      </c>
    </row>
    <row r="11" spans="1:22" s="80" customFormat="1" ht="25.5" x14ac:dyDescent="0.25">
      <c r="A11" s="82">
        <v>2</v>
      </c>
      <c r="B11" s="81" t="s">
        <v>170</v>
      </c>
      <c r="C11" s="23"/>
      <c r="D11" s="79">
        <v>0</v>
      </c>
      <c r="E11" s="23"/>
      <c r="F11" s="79">
        <v>0</v>
      </c>
      <c r="G11" s="23"/>
      <c r="H11" s="79">
        <v>0</v>
      </c>
      <c r="I11" s="23"/>
      <c r="J11" s="79">
        <v>0</v>
      </c>
      <c r="K11" s="23"/>
      <c r="L11" s="79">
        <v>0</v>
      </c>
      <c r="M11" s="23"/>
      <c r="N11" s="79">
        <v>0</v>
      </c>
      <c r="O11" s="23"/>
      <c r="P11" s="79">
        <v>0</v>
      </c>
      <c r="Q11" s="23"/>
      <c r="R11" s="79">
        <v>0</v>
      </c>
      <c r="S11" s="23"/>
      <c r="T11" s="79">
        <v>0</v>
      </c>
      <c r="U11" s="23">
        <f t="shared" si="0"/>
        <v>0</v>
      </c>
      <c r="V11" s="79">
        <f t="shared" si="0"/>
        <v>0</v>
      </c>
    </row>
    <row r="12" spans="1:22" s="86" customFormat="1" x14ac:dyDescent="0.25">
      <c r="A12" s="174" t="s">
        <v>171</v>
      </c>
      <c r="B12" s="174"/>
      <c r="C12" s="85"/>
      <c r="D12" s="79"/>
      <c r="E12" s="85"/>
      <c r="F12" s="79"/>
      <c r="G12" s="85"/>
      <c r="H12" s="79"/>
      <c r="I12" s="85"/>
      <c r="J12" s="79"/>
      <c r="K12" s="85"/>
      <c r="L12" s="79"/>
      <c r="M12" s="85"/>
      <c r="N12" s="79"/>
      <c r="O12" s="85"/>
      <c r="P12" s="79"/>
      <c r="Q12" s="85"/>
      <c r="R12" s="79"/>
      <c r="S12" s="85"/>
      <c r="T12" s="79"/>
      <c r="U12" s="23">
        <f t="shared" si="0"/>
        <v>0</v>
      </c>
      <c r="V12" s="79">
        <f t="shared" si="0"/>
        <v>0</v>
      </c>
    </row>
    <row r="13" spans="1:22" s="76" customFormat="1" ht="89.25" x14ac:dyDescent="0.2">
      <c r="A13" s="173">
        <v>3</v>
      </c>
      <c r="B13" s="81" t="s">
        <v>172</v>
      </c>
      <c r="C13" s="23"/>
      <c r="D13" s="79">
        <v>0</v>
      </c>
      <c r="E13" s="23">
        <v>40</v>
      </c>
      <c r="F13" s="79">
        <v>5797019.5999999996</v>
      </c>
      <c r="G13" s="23"/>
      <c r="H13" s="79">
        <v>0</v>
      </c>
      <c r="I13" s="23"/>
      <c r="J13" s="79">
        <v>0</v>
      </c>
      <c r="K13" s="23"/>
      <c r="L13" s="79">
        <v>0</v>
      </c>
      <c r="M13" s="23"/>
      <c r="N13" s="79">
        <v>0</v>
      </c>
      <c r="O13" s="23"/>
      <c r="P13" s="79">
        <v>0</v>
      </c>
      <c r="Q13" s="23"/>
      <c r="R13" s="79">
        <v>0</v>
      </c>
      <c r="S13" s="23"/>
      <c r="T13" s="79">
        <v>0</v>
      </c>
      <c r="U13" s="23">
        <f t="shared" si="0"/>
        <v>40</v>
      </c>
      <c r="V13" s="79">
        <f t="shared" si="0"/>
        <v>5797019.5999999996</v>
      </c>
    </row>
    <row r="14" spans="1:22" s="76" customFormat="1" ht="114.75" x14ac:dyDescent="0.2">
      <c r="A14" s="173"/>
      <c r="B14" s="81" t="s">
        <v>90</v>
      </c>
      <c r="C14" s="23"/>
      <c r="D14" s="79">
        <v>0</v>
      </c>
      <c r="E14" s="23"/>
      <c r="F14" s="79">
        <v>0</v>
      </c>
      <c r="G14" s="23"/>
      <c r="H14" s="79">
        <v>0</v>
      </c>
      <c r="I14" s="23"/>
      <c r="J14" s="79">
        <v>0</v>
      </c>
      <c r="K14" s="23"/>
      <c r="L14" s="79">
        <v>0</v>
      </c>
      <c r="M14" s="23"/>
      <c r="N14" s="79">
        <v>0</v>
      </c>
      <c r="O14" s="23"/>
      <c r="P14" s="79">
        <v>0</v>
      </c>
      <c r="Q14" s="23"/>
      <c r="R14" s="79">
        <v>0</v>
      </c>
      <c r="S14" s="23"/>
      <c r="T14" s="79">
        <v>0</v>
      </c>
      <c r="U14" s="23">
        <f t="shared" si="0"/>
        <v>0</v>
      </c>
      <c r="V14" s="79">
        <f t="shared" si="0"/>
        <v>0</v>
      </c>
    </row>
    <row r="15" spans="1:22" s="76" customFormat="1" ht="76.5" x14ac:dyDescent="0.2">
      <c r="A15" s="82">
        <v>4</v>
      </c>
      <c r="B15" s="81" t="s">
        <v>173</v>
      </c>
      <c r="C15" s="23">
        <v>3</v>
      </c>
      <c r="D15" s="79">
        <v>663143.42999999993</v>
      </c>
      <c r="E15" s="23"/>
      <c r="F15" s="79">
        <v>0</v>
      </c>
      <c r="G15" s="23"/>
      <c r="H15" s="79">
        <v>0</v>
      </c>
      <c r="I15" s="23"/>
      <c r="J15" s="79">
        <v>0</v>
      </c>
      <c r="K15" s="23"/>
      <c r="L15" s="79">
        <v>0</v>
      </c>
      <c r="M15" s="23"/>
      <c r="N15" s="79">
        <v>0</v>
      </c>
      <c r="O15" s="23"/>
      <c r="P15" s="79">
        <v>0</v>
      </c>
      <c r="Q15" s="23"/>
      <c r="R15" s="79">
        <v>0</v>
      </c>
      <c r="S15" s="23"/>
      <c r="T15" s="79">
        <v>0</v>
      </c>
      <c r="U15" s="23">
        <f t="shared" si="0"/>
        <v>3</v>
      </c>
      <c r="V15" s="79">
        <f t="shared" si="0"/>
        <v>663143.42999999993</v>
      </c>
    </row>
    <row r="16" spans="1:22" s="86" customFormat="1" x14ac:dyDescent="0.25">
      <c r="A16" s="174" t="s">
        <v>174</v>
      </c>
      <c r="B16" s="174"/>
      <c r="C16" s="85"/>
      <c r="D16" s="79"/>
      <c r="E16" s="85"/>
      <c r="F16" s="79"/>
      <c r="G16" s="85"/>
      <c r="H16" s="79"/>
      <c r="I16" s="85"/>
      <c r="J16" s="79"/>
      <c r="K16" s="85"/>
      <c r="L16" s="79"/>
      <c r="M16" s="85"/>
      <c r="N16" s="79"/>
      <c r="O16" s="85"/>
      <c r="P16" s="79"/>
      <c r="Q16" s="85"/>
      <c r="R16" s="79"/>
      <c r="S16" s="85"/>
      <c r="T16" s="79"/>
      <c r="U16" s="23">
        <f t="shared" si="0"/>
        <v>0</v>
      </c>
      <c r="V16" s="79">
        <f t="shared" si="0"/>
        <v>0</v>
      </c>
    </row>
    <row r="17" spans="1:22" s="76" customFormat="1" ht="102" x14ac:dyDescent="0.2">
      <c r="A17" s="173">
        <v>5</v>
      </c>
      <c r="B17" s="81" t="s">
        <v>175</v>
      </c>
      <c r="C17" s="23">
        <v>75</v>
      </c>
      <c r="D17" s="79">
        <v>11245455</v>
      </c>
      <c r="E17" s="23"/>
      <c r="F17" s="79">
        <v>0</v>
      </c>
      <c r="G17" s="23"/>
      <c r="H17" s="79">
        <v>0</v>
      </c>
      <c r="I17" s="23"/>
      <c r="J17" s="79">
        <v>0</v>
      </c>
      <c r="K17" s="23"/>
      <c r="L17" s="79">
        <v>0</v>
      </c>
      <c r="M17" s="23"/>
      <c r="N17" s="79">
        <v>0</v>
      </c>
      <c r="O17" s="23"/>
      <c r="P17" s="79">
        <v>0</v>
      </c>
      <c r="Q17" s="23"/>
      <c r="R17" s="79">
        <v>0</v>
      </c>
      <c r="S17" s="23"/>
      <c r="T17" s="79">
        <v>0</v>
      </c>
      <c r="U17" s="23">
        <f t="shared" si="0"/>
        <v>75</v>
      </c>
      <c r="V17" s="79">
        <f t="shared" si="0"/>
        <v>11245455</v>
      </c>
    </row>
    <row r="18" spans="1:22" s="76" customFormat="1" ht="89.25" x14ac:dyDescent="0.2">
      <c r="A18" s="173"/>
      <c r="B18" s="81" t="s">
        <v>176</v>
      </c>
      <c r="C18" s="23"/>
      <c r="D18" s="79">
        <v>0</v>
      </c>
      <c r="E18" s="23"/>
      <c r="F18" s="79">
        <v>0</v>
      </c>
      <c r="G18" s="23"/>
      <c r="H18" s="79">
        <v>0</v>
      </c>
      <c r="I18" s="23"/>
      <c r="J18" s="79">
        <v>0</v>
      </c>
      <c r="K18" s="23"/>
      <c r="L18" s="79">
        <v>0</v>
      </c>
      <c r="M18" s="23"/>
      <c r="N18" s="79">
        <v>0</v>
      </c>
      <c r="O18" s="23"/>
      <c r="P18" s="79">
        <v>0</v>
      </c>
      <c r="Q18" s="23"/>
      <c r="R18" s="79">
        <v>0</v>
      </c>
      <c r="S18" s="23"/>
      <c r="T18" s="79">
        <v>0</v>
      </c>
      <c r="U18" s="23">
        <f t="shared" si="0"/>
        <v>0</v>
      </c>
      <c r="V18" s="79">
        <f t="shared" si="0"/>
        <v>0</v>
      </c>
    </row>
    <row r="19" spans="1:22" s="86" customFormat="1" x14ac:dyDescent="0.25">
      <c r="A19" s="174" t="s">
        <v>177</v>
      </c>
      <c r="B19" s="174"/>
      <c r="C19" s="85"/>
      <c r="D19" s="79"/>
      <c r="E19" s="85"/>
      <c r="F19" s="79"/>
      <c r="G19" s="85"/>
      <c r="H19" s="79"/>
      <c r="I19" s="85"/>
      <c r="J19" s="79"/>
      <c r="K19" s="85"/>
      <c r="L19" s="79"/>
      <c r="M19" s="85"/>
      <c r="N19" s="79"/>
      <c r="O19" s="85"/>
      <c r="P19" s="79"/>
      <c r="Q19" s="85"/>
      <c r="R19" s="79"/>
      <c r="S19" s="85"/>
      <c r="T19" s="79"/>
      <c r="U19" s="23">
        <f t="shared" si="0"/>
        <v>0</v>
      </c>
      <c r="V19" s="79">
        <f t="shared" si="0"/>
        <v>0</v>
      </c>
    </row>
    <row r="20" spans="1:22" s="76" customFormat="1" ht="114.75" x14ac:dyDescent="0.2">
      <c r="A20" s="82">
        <v>6</v>
      </c>
      <c r="B20" s="81" t="s">
        <v>178</v>
      </c>
      <c r="C20" s="23"/>
      <c r="D20" s="79">
        <v>0</v>
      </c>
      <c r="E20" s="23"/>
      <c r="F20" s="79">
        <v>0</v>
      </c>
      <c r="G20" s="23"/>
      <c r="H20" s="79">
        <v>0</v>
      </c>
      <c r="I20" s="23"/>
      <c r="J20" s="79">
        <v>0</v>
      </c>
      <c r="K20" s="23"/>
      <c r="L20" s="79">
        <v>0</v>
      </c>
      <c r="M20" s="23"/>
      <c r="N20" s="79">
        <v>0</v>
      </c>
      <c r="O20" s="23"/>
      <c r="P20" s="79">
        <v>0</v>
      </c>
      <c r="Q20" s="23"/>
      <c r="R20" s="79">
        <v>0</v>
      </c>
      <c r="S20" s="23"/>
      <c r="T20" s="79">
        <v>0</v>
      </c>
      <c r="U20" s="23">
        <f t="shared" si="0"/>
        <v>0</v>
      </c>
      <c r="V20" s="79">
        <f t="shared" si="0"/>
        <v>0</v>
      </c>
    </row>
    <row r="21" spans="1:22" s="76" customFormat="1" ht="38.25" x14ac:dyDescent="0.2">
      <c r="A21" s="82">
        <v>7</v>
      </c>
      <c r="B21" s="81" t="s">
        <v>179</v>
      </c>
      <c r="C21" s="23"/>
      <c r="D21" s="79">
        <v>0</v>
      </c>
      <c r="E21" s="23"/>
      <c r="F21" s="79">
        <v>0</v>
      </c>
      <c r="G21" s="23"/>
      <c r="H21" s="79">
        <v>0</v>
      </c>
      <c r="I21" s="23"/>
      <c r="J21" s="79">
        <v>0</v>
      </c>
      <c r="K21" s="23"/>
      <c r="L21" s="79">
        <v>0</v>
      </c>
      <c r="M21" s="23"/>
      <c r="N21" s="79">
        <v>0</v>
      </c>
      <c r="O21" s="23"/>
      <c r="P21" s="79">
        <v>0</v>
      </c>
      <c r="Q21" s="23"/>
      <c r="R21" s="79">
        <v>0</v>
      </c>
      <c r="S21" s="23"/>
      <c r="T21" s="79">
        <v>0</v>
      </c>
      <c r="U21" s="23">
        <f t="shared" si="0"/>
        <v>0</v>
      </c>
      <c r="V21" s="79">
        <f t="shared" si="0"/>
        <v>0</v>
      </c>
    </row>
    <row r="22" spans="1:22" s="76" customFormat="1" ht="14.25" x14ac:dyDescent="0.2">
      <c r="A22" s="174" t="s">
        <v>180</v>
      </c>
      <c r="B22" s="174"/>
      <c r="C22" s="23"/>
      <c r="D22" s="79"/>
      <c r="E22" s="23"/>
      <c r="F22" s="79"/>
      <c r="G22" s="23"/>
      <c r="H22" s="79"/>
      <c r="I22" s="23"/>
      <c r="J22" s="79"/>
      <c r="K22" s="23"/>
      <c r="L22" s="79"/>
      <c r="M22" s="23"/>
      <c r="N22" s="79"/>
      <c r="O22" s="23"/>
      <c r="P22" s="79"/>
      <c r="Q22" s="23"/>
      <c r="R22" s="79"/>
      <c r="S22" s="23"/>
      <c r="T22" s="79"/>
      <c r="U22" s="23">
        <f t="shared" si="0"/>
        <v>0</v>
      </c>
      <c r="V22" s="79">
        <f t="shared" si="0"/>
        <v>0</v>
      </c>
    </row>
    <row r="23" spans="1:22" s="76" customFormat="1" ht="51" x14ac:dyDescent="0.2">
      <c r="A23" s="82">
        <v>8</v>
      </c>
      <c r="B23" s="81" t="s">
        <v>181</v>
      </c>
      <c r="C23" s="23"/>
      <c r="D23" s="79">
        <v>0</v>
      </c>
      <c r="E23" s="23"/>
      <c r="F23" s="79">
        <v>0</v>
      </c>
      <c r="G23" s="23"/>
      <c r="H23" s="79">
        <v>0</v>
      </c>
      <c r="I23" s="23"/>
      <c r="J23" s="79">
        <v>0</v>
      </c>
      <c r="K23" s="23"/>
      <c r="L23" s="79">
        <v>0</v>
      </c>
      <c r="M23" s="23"/>
      <c r="N23" s="79">
        <v>0</v>
      </c>
      <c r="O23" s="23"/>
      <c r="P23" s="79">
        <v>0</v>
      </c>
      <c r="Q23" s="23"/>
      <c r="R23" s="79">
        <v>0</v>
      </c>
      <c r="S23" s="23"/>
      <c r="T23" s="79">
        <v>0</v>
      </c>
      <c r="U23" s="23">
        <f t="shared" si="0"/>
        <v>0</v>
      </c>
      <c r="V23" s="79">
        <f t="shared" si="0"/>
        <v>0</v>
      </c>
    </row>
    <row r="24" spans="1:22" s="76" customFormat="1" ht="14.25" x14ac:dyDescent="0.2">
      <c r="A24" s="174" t="s">
        <v>182</v>
      </c>
      <c r="B24" s="174"/>
      <c r="C24" s="23"/>
      <c r="D24" s="79"/>
      <c r="E24" s="23"/>
      <c r="F24" s="79"/>
      <c r="G24" s="23"/>
      <c r="H24" s="79"/>
      <c r="I24" s="23"/>
      <c r="J24" s="79"/>
      <c r="K24" s="23"/>
      <c r="L24" s="79"/>
      <c r="M24" s="23"/>
      <c r="N24" s="79"/>
      <c r="O24" s="23"/>
      <c r="P24" s="79"/>
      <c r="Q24" s="23"/>
      <c r="R24" s="79"/>
      <c r="S24" s="23"/>
      <c r="T24" s="79"/>
      <c r="U24" s="23">
        <f t="shared" si="0"/>
        <v>0</v>
      </c>
      <c r="V24" s="79">
        <f t="shared" si="0"/>
        <v>0</v>
      </c>
    </row>
    <row r="25" spans="1:22" s="76" customFormat="1" ht="51" x14ac:dyDescent="0.2">
      <c r="A25" s="82">
        <v>9</v>
      </c>
      <c r="B25" s="81" t="s">
        <v>183</v>
      </c>
      <c r="C25" s="23"/>
      <c r="D25" s="79">
        <v>0</v>
      </c>
      <c r="E25" s="23"/>
      <c r="F25" s="79">
        <v>0</v>
      </c>
      <c r="G25" s="23"/>
      <c r="H25" s="79">
        <v>0</v>
      </c>
      <c r="I25" s="23"/>
      <c r="J25" s="79">
        <v>0</v>
      </c>
      <c r="K25" s="23"/>
      <c r="L25" s="79">
        <v>0</v>
      </c>
      <c r="M25" s="23"/>
      <c r="N25" s="79">
        <v>0</v>
      </c>
      <c r="O25" s="23"/>
      <c r="P25" s="79">
        <v>0</v>
      </c>
      <c r="Q25" s="23"/>
      <c r="R25" s="79">
        <v>0</v>
      </c>
      <c r="S25" s="23"/>
      <c r="T25" s="79">
        <v>0</v>
      </c>
      <c r="U25" s="23">
        <f t="shared" si="0"/>
        <v>0</v>
      </c>
      <c r="V25" s="79">
        <f t="shared" si="0"/>
        <v>0</v>
      </c>
    </row>
    <row r="26" spans="1:22" s="76" customFormat="1" ht="14.25" x14ac:dyDescent="0.2">
      <c r="A26" s="174" t="s">
        <v>184</v>
      </c>
      <c r="B26" s="174"/>
      <c r="C26" s="23"/>
      <c r="D26" s="79"/>
      <c r="E26" s="23"/>
      <c r="F26" s="79"/>
      <c r="G26" s="23"/>
      <c r="H26" s="79"/>
      <c r="I26" s="23"/>
      <c r="J26" s="79"/>
      <c r="K26" s="23"/>
      <c r="L26" s="79"/>
      <c r="M26" s="23"/>
      <c r="N26" s="79"/>
      <c r="O26" s="23"/>
      <c r="P26" s="79"/>
      <c r="Q26" s="23"/>
      <c r="R26" s="79"/>
      <c r="S26" s="23"/>
      <c r="T26" s="79"/>
      <c r="U26" s="23">
        <f t="shared" si="0"/>
        <v>0</v>
      </c>
      <c r="V26" s="79">
        <f t="shared" si="0"/>
        <v>0</v>
      </c>
    </row>
    <row r="27" spans="1:22" s="76" customFormat="1" ht="51" x14ac:dyDescent="0.2">
      <c r="A27" s="82">
        <v>10</v>
      </c>
      <c r="B27" s="81" t="s">
        <v>185</v>
      </c>
      <c r="C27" s="23">
        <v>5</v>
      </c>
      <c r="D27" s="79">
        <v>3060298.4000000004</v>
      </c>
      <c r="E27" s="23"/>
      <c r="F27" s="79">
        <v>0</v>
      </c>
      <c r="G27" s="23"/>
      <c r="H27" s="79">
        <v>0</v>
      </c>
      <c r="I27" s="23"/>
      <c r="J27" s="79">
        <v>0</v>
      </c>
      <c r="K27" s="23"/>
      <c r="L27" s="79">
        <v>0</v>
      </c>
      <c r="M27" s="23"/>
      <c r="N27" s="79">
        <v>0</v>
      </c>
      <c r="O27" s="23"/>
      <c r="P27" s="79">
        <v>0</v>
      </c>
      <c r="Q27" s="23"/>
      <c r="R27" s="79">
        <v>0</v>
      </c>
      <c r="S27" s="23"/>
      <c r="T27" s="79">
        <v>0</v>
      </c>
      <c r="U27" s="23">
        <f t="shared" si="0"/>
        <v>5</v>
      </c>
      <c r="V27" s="79">
        <f t="shared" si="0"/>
        <v>3060298.4000000004</v>
      </c>
    </row>
    <row r="28" spans="1:22" s="76" customFormat="1" ht="51" x14ac:dyDescent="0.2">
      <c r="A28" s="82">
        <v>11</v>
      </c>
      <c r="B28" s="81" t="s">
        <v>186</v>
      </c>
      <c r="C28" s="23">
        <v>1</v>
      </c>
      <c r="D28" s="79">
        <v>1768784.05</v>
      </c>
      <c r="E28" s="23"/>
      <c r="F28" s="79">
        <v>0</v>
      </c>
      <c r="G28" s="23"/>
      <c r="H28" s="79">
        <v>0</v>
      </c>
      <c r="I28" s="23"/>
      <c r="J28" s="79">
        <v>0</v>
      </c>
      <c r="K28" s="23"/>
      <c r="L28" s="79">
        <v>0</v>
      </c>
      <c r="M28" s="23"/>
      <c r="N28" s="79">
        <v>0</v>
      </c>
      <c r="O28" s="23"/>
      <c r="P28" s="79">
        <v>0</v>
      </c>
      <c r="Q28" s="23"/>
      <c r="R28" s="79">
        <v>0</v>
      </c>
      <c r="S28" s="23"/>
      <c r="T28" s="79">
        <v>0</v>
      </c>
      <c r="U28" s="23">
        <f t="shared" si="0"/>
        <v>1</v>
      </c>
      <c r="V28" s="79">
        <f t="shared" si="0"/>
        <v>1768784.05</v>
      </c>
    </row>
    <row r="29" spans="1:22" s="76" customFormat="1" ht="14.25" x14ac:dyDescent="0.2">
      <c r="A29" s="174" t="s">
        <v>187</v>
      </c>
      <c r="B29" s="174"/>
      <c r="C29" s="23"/>
      <c r="D29" s="79"/>
      <c r="E29" s="23"/>
      <c r="F29" s="79"/>
      <c r="G29" s="23"/>
      <c r="H29" s="79"/>
      <c r="I29" s="23"/>
      <c r="J29" s="79"/>
      <c r="K29" s="23"/>
      <c r="L29" s="79"/>
      <c r="M29" s="23"/>
      <c r="N29" s="79"/>
      <c r="O29" s="23"/>
      <c r="P29" s="79"/>
      <c r="Q29" s="23"/>
      <c r="R29" s="79"/>
      <c r="S29" s="23"/>
      <c r="T29" s="79"/>
      <c r="U29" s="23">
        <f t="shared" si="0"/>
        <v>0</v>
      </c>
      <c r="V29" s="79">
        <f t="shared" si="0"/>
        <v>0</v>
      </c>
    </row>
    <row r="30" spans="1:22" s="76" customFormat="1" ht="89.25" x14ac:dyDescent="0.2">
      <c r="A30" s="173">
        <v>12</v>
      </c>
      <c r="B30" s="81" t="s">
        <v>188</v>
      </c>
      <c r="C30" s="23">
        <v>38</v>
      </c>
      <c r="D30" s="79">
        <v>6931415.8399999999</v>
      </c>
      <c r="E30" s="23"/>
      <c r="F30" s="79">
        <v>0</v>
      </c>
      <c r="G30" s="23"/>
      <c r="H30" s="79">
        <v>0</v>
      </c>
      <c r="I30" s="23"/>
      <c r="J30" s="79">
        <v>0</v>
      </c>
      <c r="K30" s="23"/>
      <c r="L30" s="79">
        <v>0</v>
      </c>
      <c r="M30" s="23"/>
      <c r="N30" s="79">
        <v>0</v>
      </c>
      <c r="O30" s="23"/>
      <c r="P30" s="79">
        <v>0</v>
      </c>
      <c r="Q30" s="23"/>
      <c r="R30" s="79">
        <v>0</v>
      </c>
      <c r="S30" s="23"/>
      <c r="T30" s="79">
        <v>0</v>
      </c>
      <c r="U30" s="23">
        <f t="shared" si="0"/>
        <v>38</v>
      </c>
      <c r="V30" s="79">
        <f t="shared" si="0"/>
        <v>6931415.8399999999</v>
      </c>
    </row>
    <row r="31" spans="1:22" s="76" customFormat="1" ht="63.75" x14ac:dyDescent="0.2">
      <c r="A31" s="173"/>
      <c r="B31" s="81" t="s">
        <v>91</v>
      </c>
      <c r="C31" s="23"/>
      <c r="D31" s="79">
        <v>0</v>
      </c>
      <c r="E31" s="23"/>
      <c r="F31" s="79">
        <v>0</v>
      </c>
      <c r="G31" s="23"/>
      <c r="H31" s="79">
        <v>0</v>
      </c>
      <c r="I31" s="23"/>
      <c r="J31" s="79">
        <v>0</v>
      </c>
      <c r="K31" s="23"/>
      <c r="L31" s="79">
        <v>0</v>
      </c>
      <c r="M31" s="23"/>
      <c r="N31" s="79">
        <v>0</v>
      </c>
      <c r="O31" s="23"/>
      <c r="P31" s="79">
        <v>0</v>
      </c>
      <c r="Q31" s="23"/>
      <c r="R31" s="79">
        <v>0</v>
      </c>
      <c r="S31" s="23"/>
      <c r="T31" s="79">
        <v>0</v>
      </c>
      <c r="U31" s="23">
        <f t="shared" si="0"/>
        <v>0</v>
      </c>
      <c r="V31" s="79">
        <f t="shared" si="0"/>
        <v>0</v>
      </c>
    </row>
    <row r="32" spans="1:22" s="76" customFormat="1" ht="127.5" x14ac:dyDescent="0.2">
      <c r="A32" s="173"/>
      <c r="B32" s="81" t="s">
        <v>189</v>
      </c>
      <c r="C32" s="23"/>
      <c r="D32" s="79">
        <v>0</v>
      </c>
      <c r="E32" s="23"/>
      <c r="F32" s="79">
        <v>0</v>
      </c>
      <c r="G32" s="23"/>
      <c r="H32" s="79">
        <v>0</v>
      </c>
      <c r="I32" s="23"/>
      <c r="J32" s="79">
        <v>0</v>
      </c>
      <c r="K32" s="23"/>
      <c r="L32" s="79">
        <v>0</v>
      </c>
      <c r="M32" s="23"/>
      <c r="N32" s="79">
        <v>0</v>
      </c>
      <c r="O32" s="23"/>
      <c r="P32" s="79">
        <v>0</v>
      </c>
      <c r="Q32" s="23"/>
      <c r="R32" s="79">
        <v>0</v>
      </c>
      <c r="S32" s="23"/>
      <c r="T32" s="79">
        <v>0</v>
      </c>
      <c r="U32" s="23">
        <f t="shared" si="0"/>
        <v>0</v>
      </c>
      <c r="V32" s="79">
        <f t="shared" si="0"/>
        <v>0</v>
      </c>
    </row>
    <row r="33" spans="1:22" s="76" customFormat="1" ht="63.75" x14ac:dyDescent="0.2">
      <c r="A33" s="173"/>
      <c r="B33" s="81" t="s">
        <v>190</v>
      </c>
      <c r="C33" s="23"/>
      <c r="D33" s="79">
        <v>0</v>
      </c>
      <c r="E33" s="23"/>
      <c r="F33" s="79">
        <v>0</v>
      </c>
      <c r="G33" s="23"/>
      <c r="H33" s="79">
        <v>0</v>
      </c>
      <c r="I33" s="23"/>
      <c r="J33" s="79">
        <v>0</v>
      </c>
      <c r="K33" s="23"/>
      <c r="L33" s="79">
        <v>0</v>
      </c>
      <c r="M33" s="23"/>
      <c r="N33" s="79">
        <v>0</v>
      </c>
      <c r="O33" s="23"/>
      <c r="P33" s="79">
        <v>0</v>
      </c>
      <c r="Q33" s="23"/>
      <c r="R33" s="79">
        <v>0</v>
      </c>
      <c r="S33" s="23"/>
      <c r="T33" s="79">
        <v>0</v>
      </c>
      <c r="U33" s="23">
        <f t="shared" si="0"/>
        <v>0</v>
      </c>
      <c r="V33" s="79">
        <f t="shared" si="0"/>
        <v>0</v>
      </c>
    </row>
    <row r="34" spans="1:22" s="76" customFormat="1" ht="89.25" x14ac:dyDescent="0.2">
      <c r="A34" s="173"/>
      <c r="B34" s="81" t="s">
        <v>92</v>
      </c>
      <c r="C34" s="23"/>
      <c r="D34" s="79">
        <v>0</v>
      </c>
      <c r="E34" s="23"/>
      <c r="F34" s="79">
        <v>0</v>
      </c>
      <c r="G34" s="23"/>
      <c r="H34" s="79">
        <v>0</v>
      </c>
      <c r="I34" s="23"/>
      <c r="J34" s="79">
        <v>0</v>
      </c>
      <c r="K34" s="23"/>
      <c r="L34" s="79">
        <v>0</v>
      </c>
      <c r="M34" s="23"/>
      <c r="N34" s="79">
        <v>0</v>
      </c>
      <c r="O34" s="23"/>
      <c r="P34" s="79">
        <v>0</v>
      </c>
      <c r="Q34" s="23"/>
      <c r="R34" s="79">
        <v>0</v>
      </c>
      <c r="S34" s="23"/>
      <c r="T34" s="79">
        <v>0</v>
      </c>
      <c r="U34" s="23">
        <f t="shared" si="0"/>
        <v>0</v>
      </c>
      <c r="V34" s="79">
        <f t="shared" si="0"/>
        <v>0</v>
      </c>
    </row>
    <row r="35" spans="1:22" s="76" customFormat="1" ht="38.25" x14ac:dyDescent="0.2">
      <c r="A35" s="173"/>
      <c r="B35" s="81" t="s">
        <v>191</v>
      </c>
      <c r="C35" s="23"/>
      <c r="D35" s="79">
        <v>0</v>
      </c>
      <c r="E35" s="23"/>
      <c r="F35" s="79">
        <v>0</v>
      </c>
      <c r="G35" s="23"/>
      <c r="H35" s="79">
        <v>0</v>
      </c>
      <c r="I35" s="23"/>
      <c r="J35" s="79">
        <v>0</v>
      </c>
      <c r="K35" s="23"/>
      <c r="L35" s="79">
        <v>0</v>
      </c>
      <c r="M35" s="23"/>
      <c r="N35" s="79">
        <v>0</v>
      </c>
      <c r="O35" s="23"/>
      <c r="P35" s="79">
        <v>0</v>
      </c>
      <c r="Q35" s="23"/>
      <c r="R35" s="79">
        <v>0</v>
      </c>
      <c r="S35" s="23"/>
      <c r="T35" s="79">
        <v>0</v>
      </c>
      <c r="U35" s="23">
        <f t="shared" si="0"/>
        <v>0</v>
      </c>
      <c r="V35" s="79">
        <f t="shared" si="0"/>
        <v>0</v>
      </c>
    </row>
    <row r="36" spans="1:22" s="76" customFormat="1" ht="25.5" x14ac:dyDescent="0.2">
      <c r="A36" s="173"/>
      <c r="B36" s="81" t="s">
        <v>192</v>
      </c>
      <c r="C36" s="23"/>
      <c r="D36" s="79">
        <v>0</v>
      </c>
      <c r="E36" s="23"/>
      <c r="F36" s="79">
        <v>0</v>
      </c>
      <c r="G36" s="23"/>
      <c r="H36" s="79">
        <v>0</v>
      </c>
      <c r="I36" s="23"/>
      <c r="J36" s="79">
        <v>0</v>
      </c>
      <c r="K36" s="23"/>
      <c r="L36" s="79">
        <v>0</v>
      </c>
      <c r="M36" s="23"/>
      <c r="N36" s="79">
        <v>0</v>
      </c>
      <c r="O36" s="23"/>
      <c r="P36" s="79">
        <v>0</v>
      </c>
      <c r="Q36" s="23"/>
      <c r="R36" s="79">
        <v>0</v>
      </c>
      <c r="S36" s="23"/>
      <c r="T36" s="79">
        <v>0</v>
      </c>
      <c r="U36" s="23">
        <f t="shared" si="0"/>
        <v>0</v>
      </c>
      <c r="V36" s="79">
        <f t="shared" si="0"/>
        <v>0</v>
      </c>
    </row>
    <row r="37" spans="1:22" s="76" customFormat="1" ht="38.25" x14ac:dyDescent="0.2">
      <c r="A37" s="173"/>
      <c r="B37" s="81" t="s">
        <v>93</v>
      </c>
      <c r="C37" s="23"/>
      <c r="D37" s="79">
        <v>0</v>
      </c>
      <c r="E37" s="23"/>
      <c r="F37" s="79">
        <v>0</v>
      </c>
      <c r="G37" s="23"/>
      <c r="H37" s="79">
        <v>0</v>
      </c>
      <c r="I37" s="23"/>
      <c r="J37" s="79">
        <v>0</v>
      </c>
      <c r="K37" s="23"/>
      <c r="L37" s="79">
        <v>0</v>
      </c>
      <c r="M37" s="23"/>
      <c r="N37" s="79">
        <v>0</v>
      </c>
      <c r="O37" s="23"/>
      <c r="P37" s="79">
        <v>0</v>
      </c>
      <c r="Q37" s="23"/>
      <c r="R37" s="79">
        <v>0</v>
      </c>
      <c r="S37" s="23"/>
      <c r="T37" s="79">
        <v>0</v>
      </c>
      <c r="U37" s="23">
        <f t="shared" si="0"/>
        <v>0</v>
      </c>
      <c r="V37" s="79">
        <f t="shared" si="0"/>
        <v>0</v>
      </c>
    </row>
    <row r="38" spans="1:22" s="76" customFormat="1" ht="25.5" x14ac:dyDescent="0.2">
      <c r="A38" s="82">
        <v>13</v>
      </c>
      <c r="B38" s="81" t="s">
        <v>193</v>
      </c>
      <c r="C38" s="23"/>
      <c r="D38" s="79">
        <v>0</v>
      </c>
      <c r="E38" s="23"/>
      <c r="F38" s="79">
        <v>0</v>
      </c>
      <c r="G38" s="23"/>
      <c r="H38" s="79">
        <v>0</v>
      </c>
      <c r="I38" s="23"/>
      <c r="J38" s="79">
        <v>0</v>
      </c>
      <c r="K38" s="23"/>
      <c r="L38" s="79">
        <v>0</v>
      </c>
      <c r="M38" s="23"/>
      <c r="N38" s="79">
        <v>0</v>
      </c>
      <c r="O38" s="23"/>
      <c r="P38" s="79">
        <v>0</v>
      </c>
      <c r="Q38" s="23"/>
      <c r="R38" s="79">
        <v>0</v>
      </c>
      <c r="S38" s="23"/>
      <c r="T38" s="79">
        <v>0</v>
      </c>
      <c r="U38" s="23">
        <f t="shared" si="0"/>
        <v>0</v>
      </c>
      <c r="V38" s="79">
        <f t="shared" si="0"/>
        <v>0</v>
      </c>
    </row>
    <row r="39" spans="1:22" s="76" customFormat="1" ht="76.5" x14ac:dyDescent="0.2">
      <c r="A39" s="82">
        <v>14</v>
      </c>
      <c r="B39" s="81" t="s">
        <v>194</v>
      </c>
      <c r="C39" s="23">
        <v>2</v>
      </c>
      <c r="D39" s="79">
        <v>355199.12</v>
      </c>
      <c r="E39" s="23"/>
      <c r="F39" s="79">
        <v>0</v>
      </c>
      <c r="G39" s="23"/>
      <c r="H39" s="79">
        <v>0</v>
      </c>
      <c r="I39" s="23"/>
      <c r="J39" s="79">
        <v>0</v>
      </c>
      <c r="K39" s="23"/>
      <c r="L39" s="79">
        <v>0</v>
      </c>
      <c r="M39" s="23"/>
      <c r="N39" s="79">
        <v>0</v>
      </c>
      <c r="O39" s="23"/>
      <c r="P39" s="79">
        <v>0</v>
      </c>
      <c r="Q39" s="23"/>
      <c r="R39" s="79">
        <v>0</v>
      </c>
      <c r="S39" s="23"/>
      <c r="T39" s="79">
        <v>0</v>
      </c>
      <c r="U39" s="23">
        <f t="shared" si="0"/>
        <v>2</v>
      </c>
      <c r="V39" s="79">
        <f t="shared" si="0"/>
        <v>355199.12</v>
      </c>
    </row>
    <row r="40" spans="1:22" s="76" customFormat="1" ht="76.5" x14ac:dyDescent="0.2">
      <c r="A40" s="82">
        <v>15</v>
      </c>
      <c r="B40" s="81" t="s">
        <v>195</v>
      </c>
      <c r="C40" s="23">
        <v>2</v>
      </c>
      <c r="D40" s="79">
        <v>510382.56</v>
      </c>
      <c r="E40" s="23"/>
      <c r="F40" s="79">
        <v>0</v>
      </c>
      <c r="G40" s="23"/>
      <c r="H40" s="79">
        <v>0</v>
      </c>
      <c r="I40" s="23"/>
      <c r="J40" s="79">
        <v>0</v>
      </c>
      <c r="K40" s="23"/>
      <c r="L40" s="79">
        <v>0</v>
      </c>
      <c r="M40" s="23"/>
      <c r="N40" s="79">
        <v>0</v>
      </c>
      <c r="O40" s="23"/>
      <c r="P40" s="79">
        <v>0</v>
      </c>
      <c r="Q40" s="23"/>
      <c r="R40" s="79">
        <v>0</v>
      </c>
      <c r="S40" s="23"/>
      <c r="T40" s="79">
        <v>0</v>
      </c>
      <c r="U40" s="23">
        <f t="shared" si="0"/>
        <v>2</v>
      </c>
      <c r="V40" s="79">
        <f t="shared" si="0"/>
        <v>510382.56</v>
      </c>
    </row>
    <row r="41" spans="1:22" s="76" customFormat="1" ht="165.75" x14ac:dyDescent="0.2">
      <c r="A41" s="82">
        <v>16</v>
      </c>
      <c r="B41" s="81" t="s">
        <v>196</v>
      </c>
      <c r="C41" s="23"/>
      <c r="D41" s="79">
        <v>0</v>
      </c>
      <c r="E41" s="23"/>
      <c r="F41" s="79">
        <v>0</v>
      </c>
      <c r="G41" s="23"/>
      <c r="H41" s="79">
        <v>0</v>
      </c>
      <c r="I41" s="23"/>
      <c r="J41" s="79">
        <v>0</v>
      </c>
      <c r="K41" s="23"/>
      <c r="L41" s="79">
        <v>0</v>
      </c>
      <c r="M41" s="23"/>
      <c r="N41" s="79">
        <v>0</v>
      </c>
      <c r="O41" s="23">
        <v>10</v>
      </c>
      <c r="P41" s="79">
        <v>3335072.1</v>
      </c>
      <c r="Q41" s="23"/>
      <c r="R41" s="79">
        <v>0</v>
      </c>
      <c r="S41" s="23"/>
      <c r="T41" s="79">
        <v>0</v>
      </c>
      <c r="U41" s="23">
        <f t="shared" si="0"/>
        <v>10</v>
      </c>
      <c r="V41" s="79">
        <f t="shared" si="0"/>
        <v>3335072.1</v>
      </c>
    </row>
    <row r="42" spans="1:22" s="76" customFormat="1" ht="102" x14ac:dyDescent="0.2">
      <c r="A42" s="82">
        <v>17</v>
      </c>
      <c r="B42" s="81" t="s">
        <v>197</v>
      </c>
      <c r="C42" s="23">
        <v>5</v>
      </c>
      <c r="D42" s="79">
        <v>2231759.8000000003</v>
      </c>
      <c r="E42" s="23"/>
      <c r="F42" s="79">
        <v>0</v>
      </c>
      <c r="G42" s="23"/>
      <c r="H42" s="79">
        <v>0</v>
      </c>
      <c r="I42" s="23"/>
      <c r="J42" s="79">
        <v>0</v>
      </c>
      <c r="K42" s="23"/>
      <c r="L42" s="79">
        <v>0</v>
      </c>
      <c r="M42" s="23"/>
      <c r="N42" s="79">
        <v>0</v>
      </c>
      <c r="O42" s="23"/>
      <c r="P42" s="79">
        <v>0</v>
      </c>
      <c r="Q42" s="23"/>
      <c r="R42" s="79">
        <v>0</v>
      </c>
      <c r="S42" s="23"/>
      <c r="T42" s="79">
        <v>0</v>
      </c>
      <c r="U42" s="23">
        <f t="shared" si="0"/>
        <v>5</v>
      </c>
      <c r="V42" s="79">
        <f t="shared" si="0"/>
        <v>2231759.8000000003</v>
      </c>
    </row>
    <row r="43" spans="1:22" s="76" customFormat="1" ht="14.25" x14ac:dyDescent="0.2">
      <c r="A43" s="174" t="s">
        <v>198</v>
      </c>
      <c r="B43" s="174"/>
      <c r="C43" s="23"/>
      <c r="D43" s="79"/>
      <c r="E43" s="23"/>
      <c r="F43" s="79"/>
      <c r="G43" s="23"/>
      <c r="H43" s="79"/>
      <c r="I43" s="23"/>
      <c r="J43" s="79"/>
      <c r="K43" s="23"/>
      <c r="L43" s="79"/>
      <c r="M43" s="23"/>
      <c r="N43" s="79"/>
      <c r="O43" s="23"/>
      <c r="P43" s="79"/>
      <c r="Q43" s="23"/>
      <c r="R43" s="79"/>
      <c r="S43" s="23"/>
      <c r="T43" s="79"/>
      <c r="U43" s="23">
        <f t="shared" si="0"/>
        <v>0</v>
      </c>
      <c r="V43" s="79">
        <f t="shared" si="0"/>
        <v>0</v>
      </c>
    </row>
    <row r="44" spans="1:22" s="76" customFormat="1" ht="114.75" x14ac:dyDescent="0.2">
      <c r="A44" s="82">
        <v>18</v>
      </c>
      <c r="B44" s="81" t="s">
        <v>199</v>
      </c>
      <c r="C44" s="23"/>
      <c r="D44" s="79">
        <v>0</v>
      </c>
      <c r="E44" s="23">
        <v>12</v>
      </c>
      <c r="F44" s="79">
        <v>3358317.3600000003</v>
      </c>
      <c r="G44" s="23">
        <v>5</v>
      </c>
      <c r="H44" s="79">
        <v>1399298.9</v>
      </c>
      <c r="I44" s="23"/>
      <c r="J44" s="79">
        <v>0</v>
      </c>
      <c r="K44" s="23"/>
      <c r="L44" s="79">
        <v>0</v>
      </c>
      <c r="M44" s="23"/>
      <c r="N44" s="79">
        <v>0</v>
      </c>
      <c r="O44" s="23"/>
      <c r="P44" s="79">
        <v>0</v>
      </c>
      <c r="Q44" s="23"/>
      <c r="R44" s="79">
        <v>0</v>
      </c>
      <c r="S44" s="23"/>
      <c r="T44" s="79">
        <v>0</v>
      </c>
      <c r="U44" s="23">
        <f t="shared" si="0"/>
        <v>17</v>
      </c>
      <c r="V44" s="79">
        <f t="shared" si="0"/>
        <v>4757616.26</v>
      </c>
    </row>
    <row r="45" spans="1:22" s="76" customFormat="1" ht="114.75" x14ac:dyDescent="0.2">
      <c r="A45" s="82">
        <v>19</v>
      </c>
      <c r="B45" s="81" t="s">
        <v>200</v>
      </c>
      <c r="C45" s="23"/>
      <c r="D45" s="79">
        <v>0</v>
      </c>
      <c r="E45" s="23">
        <v>24</v>
      </c>
      <c r="F45" s="79">
        <v>13734183.120000001</v>
      </c>
      <c r="G45" s="23">
        <v>0</v>
      </c>
      <c r="H45" s="79">
        <v>0</v>
      </c>
      <c r="I45" s="23">
        <v>3</v>
      </c>
      <c r="J45" s="79">
        <v>1716772.8900000001</v>
      </c>
      <c r="K45" s="23"/>
      <c r="L45" s="79">
        <v>0</v>
      </c>
      <c r="M45" s="23"/>
      <c r="N45" s="79">
        <v>0</v>
      </c>
      <c r="O45" s="23"/>
      <c r="P45" s="79">
        <v>0</v>
      </c>
      <c r="Q45" s="23"/>
      <c r="R45" s="79">
        <v>0</v>
      </c>
      <c r="S45" s="23"/>
      <c r="T45" s="79">
        <v>0</v>
      </c>
      <c r="U45" s="23">
        <f t="shared" si="0"/>
        <v>27</v>
      </c>
      <c r="V45" s="79">
        <f t="shared" si="0"/>
        <v>15450956.010000002</v>
      </c>
    </row>
    <row r="46" spans="1:22" s="76" customFormat="1" ht="14.25" x14ac:dyDescent="0.2">
      <c r="A46" s="174" t="s">
        <v>201</v>
      </c>
      <c r="B46" s="174"/>
      <c r="C46" s="23"/>
      <c r="D46" s="79"/>
      <c r="E46" s="23"/>
      <c r="F46" s="79"/>
      <c r="G46" s="23"/>
      <c r="H46" s="79"/>
      <c r="I46" s="23"/>
      <c r="J46" s="79"/>
      <c r="K46" s="23"/>
      <c r="L46" s="79"/>
      <c r="M46" s="23"/>
      <c r="N46" s="79"/>
      <c r="O46" s="23"/>
      <c r="P46" s="79"/>
      <c r="Q46" s="23"/>
      <c r="R46" s="79"/>
      <c r="S46" s="23"/>
      <c r="T46" s="79"/>
      <c r="U46" s="23">
        <f t="shared" si="0"/>
        <v>0</v>
      </c>
      <c r="V46" s="79">
        <f t="shared" si="0"/>
        <v>0</v>
      </c>
    </row>
    <row r="47" spans="1:22" s="76" customFormat="1" ht="89.25" x14ac:dyDescent="0.2">
      <c r="A47" s="173">
        <v>20</v>
      </c>
      <c r="B47" s="81" t="s">
        <v>202</v>
      </c>
      <c r="C47" s="23"/>
      <c r="D47" s="79">
        <v>0</v>
      </c>
      <c r="E47" s="23"/>
      <c r="F47" s="79">
        <v>0</v>
      </c>
      <c r="G47" s="23"/>
      <c r="H47" s="79">
        <v>0</v>
      </c>
      <c r="I47" s="23"/>
      <c r="J47" s="79">
        <v>0</v>
      </c>
      <c r="K47" s="23">
        <v>130</v>
      </c>
      <c r="L47" s="79">
        <v>17304453.399999999</v>
      </c>
      <c r="M47" s="23"/>
      <c r="N47" s="79">
        <v>0</v>
      </c>
      <c r="O47" s="23"/>
      <c r="P47" s="79">
        <v>0</v>
      </c>
      <c r="Q47" s="23"/>
      <c r="R47" s="79">
        <v>0</v>
      </c>
      <c r="S47" s="23"/>
      <c r="T47" s="79">
        <v>0</v>
      </c>
      <c r="U47" s="23">
        <f t="shared" si="0"/>
        <v>130</v>
      </c>
      <c r="V47" s="79">
        <f t="shared" si="0"/>
        <v>17304453.399999999</v>
      </c>
    </row>
    <row r="48" spans="1:22" s="76" customFormat="1" ht="102" x14ac:dyDescent="0.2">
      <c r="A48" s="173"/>
      <c r="B48" s="81" t="s">
        <v>203</v>
      </c>
      <c r="C48" s="23"/>
      <c r="D48" s="79">
        <v>0</v>
      </c>
      <c r="E48" s="23"/>
      <c r="F48" s="79">
        <v>0</v>
      </c>
      <c r="G48" s="23"/>
      <c r="H48" s="79">
        <v>0</v>
      </c>
      <c r="I48" s="23"/>
      <c r="J48" s="79">
        <v>0</v>
      </c>
      <c r="K48" s="23"/>
      <c r="L48" s="79">
        <v>0</v>
      </c>
      <c r="M48" s="23"/>
      <c r="N48" s="79">
        <v>0</v>
      </c>
      <c r="O48" s="23"/>
      <c r="P48" s="79">
        <v>0</v>
      </c>
      <c r="Q48" s="23"/>
      <c r="R48" s="79">
        <v>0</v>
      </c>
      <c r="S48" s="23"/>
      <c r="T48" s="79">
        <v>0</v>
      </c>
      <c r="U48" s="23">
        <f t="shared" si="0"/>
        <v>0</v>
      </c>
      <c r="V48" s="79">
        <f t="shared" si="0"/>
        <v>0</v>
      </c>
    </row>
    <row r="49" spans="1:22" s="76" customFormat="1" ht="76.5" x14ac:dyDescent="0.2">
      <c r="A49" s="173"/>
      <c r="B49" s="81" t="s">
        <v>204</v>
      </c>
      <c r="C49" s="23"/>
      <c r="D49" s="79">
        <v>0</v>
      </c>
      <c r="E49" s="23"/>
      <c r="F49" s="79">
        <v>0</v>
      </c>
      <c r="G49" s="23"/>
      <c r="H49" s="79">
        <v>0</v>
      </c>
      <c r="I49" s="23"/>
      <c r="J49" s="79">
        <v>0</v>
      </c>
      <c r="K49" s="23"/>
      <c r="L49" s="79">
        <v>0</v>
      </c>
      <c r="M49" s="23"/>
      <c r="N49" s="79">
        <v>0</v>
      </c>
      <c r="O49" s="23"/>
      <c r="P49" s="79">
        <v>0</v>
      </c>
      <c r="Q49" s="23"/>
      <c r="R49" s="79">
        <v>0</v>
      </c>
      <c r="S49" s="23"/>
      <c r="T49" s="79">
        <v>0</v>
      </c>
      <c r="U49" s="23">
        <f t="shared" si="0"/>
        <v>0</v>
      </c>
      <c r="V49" s="79">
        <f t="shared" si="0"/>
        <v>0</v>
      </c>
    </row>
    <row r="50" spans="1:22" s="76" customFormat="1" ht="38.25" x14ac:dyDescent="0.2">
      <c r="A50" s="82">
        <v>21</v>
      </c>
      <c r="B50" s="81" t="s">
        <v>94</v>
      </c>
      <c r="C50" s="23"/>
      <c r="D50" s="79">
        <v>0</v>
      </c>
      <c r="E50" s="23"/>
      <c r="F50" s="79">
        <v>0</v>
      </c>
      <c r="G50" s="23"/>
      <c r="H50" s="79">
        <v>0</v>
      </c>
      <c r="I50" s="23"/>
      <c r="J50" s="79">
        <v>0</v>
      </c>
      <c r="K50" s="23"/>
      <c r="L50" s="79">
        <v>0</v>
      </c>
      <c r="M50" s="23"/>
      <c r="N50" s="79">
        <v>0</v>
      </c>
      <c r="O50" s="23"/>
      <c r="P50" s="79">
        <v>0</v>
      </c>
      <c r="Q50" s="23"/>
      <c r="R50" s="79">
        <v>0</v>
      </c>
      <c r="S50" s="23"/>
      <c r="T50" s="79">
        <v>0</v>
      </c>
      <c r="U50" s="23">
        <f t="shared" si="0"/>
        <v>0</v>
      </c>
      <c r="V50" s="79">
        <f t="shared" si="0"/>
        <v>0</v>
      </c>
    </row>
    <row r="51" spans="1:22" s="76" customFormat="1" ht="127.5" x14ac:dyDescent="0.2">
      <c r="A51" s="82">
        <v>22</v>
      </c>
      <c r="B51" s="81" t="s">
        <v>95</v>
      </c>
      <c r="C51" s="23"/>
      <c r="D51" s="79">
        <v>0</v>
      </c>
      <c r="E51" s="23"/>
      <c r="F51" s="79">
        <v>0</v>
      </c>
      <c r="G51" s="23"/>
      <c r="H51" s="79">
        <v>0</v>
      </c>
      <c r="I51" s="23"/>
      <c r="J51" s="79">
        <v>0</v>
      </c>
      <c r="K51" s="23"/>
      <c r="L51" s="79">
        <v>0</v>
      </c>
      <c r="M51" s="23"/>
      <c r="N51" s="79">
        <v>0</v>
      </c>
      <c r="O51" s="23"/>
      <c r="P51" s="79">
        <v>0</v>
      </c>
      <c r="Q51" s="23"/>
      <c r="R51" s="79">
        <v>0</v>
      </c>
      <c r="S51" s="23"/>
      <c r="T51" s="79">
        <v>0</v>
      </c>
      <c r="U51" s="23">
        <f t="shared" si="0"/>
        <v>0</v>
      </c>
      <c r="V51" s="79">
        <f t="shared" si="0"/>
        <v>0</v>
      </c>
    </row>
    <row r="52" spans="1:22" s="76" customFormat="1" ht="38.25" x14ac:dyDescent="0.2">
      <c r="A52" s="82">
        <v>23</v>
      </c>
      <c r="B52" s="81" t="s">
        <v>96</v>
      </c>
      <c r="C52" s="23"/>
      <c r="D52" s="79">
        <v>0</v>
      </c>
      <c r="E52" s="23"/>
      <c r="F52" s="79">
        <v>0</v>
      </c>
      <c r="G52" s="23"/>
      <c r="H52" s="79">
        <v>0</v>
      </c>
      <c r="I52" s="23"/>
      <c r="J52" s="79">
        <v>0</v>
      </c>
      <c r="K52" s="23">
        <v>4</v>
      </c>
      <c r="L52" s="79">
        <v>326535.48</v>
      </c>
      <c r="M52" s="23"/>
      <c r="N52" s="79">
        <v>0</v>
      </c>
      <c r="O52" s="23"/>
      <c r="P52" s="79">
        <v>0</v>
      </c>
      <c r="Q52" s="23"/>
      <c r="R52" s="79">
        <v>0</v>
      </c>
      <c r="S52" s="23"/>
      <c r="T52" s="79">
        <v>0</v>
      </c>
      <c r="U52" s="23">
        <f t="shared" si="0"/>
        <v>4</v>
      </c>
      <c r="V52" s="79">
        <f t="shared" si="0"/>
        <v>326535.48</v>
      </c>
    </row>
    <row r="53" spans="1:22" s="76" customFormat="1" ht="38.25" x14ac:dyDescent="0.2">
      <c r="A53" s="82">
        <v>24</v>
      </c>
      <c r="B53" s="81" t="s">
        <v>96</v>
      </c>
      <c r="C53" s="23"/>
      <c r="D53" s="79">
        <v>0</v>
      </c>
      <c r="E53" s="23"/>
      <c r="F53" s="79">
        <v>0</v>
      </c>
      <c r="G53" s="23"/>
      <c r="H53" s="79">
        <v>0</v>
      </c>
      <c r="I53" s="23"/>
      <c r="J53" s="79">
        <v>0</v>
      </c>
      <c r="K53" s="23">
        <v>3</v>
      </c>
      <c r="L53" s="79">
        <v>553674.27</v>
      </c>
      <c r="M53" s="23"/>
      <c r="N53" s="79">
        <v>0</v>
      </c>
      <c r="O53" s="23"/>
      <c r="P53" s="79">
        <v>0</v>
      </c>
      <c r="Q53" s="23"/>
      <c r="R53" s="79">
        <v>0</v>
      </c>
      <c r="S53" s="23"/>
      <c r="T53" s="79">
        <v>0</v>
      </c>
      <c r="U53" s="23">
        <f t="shared" si="0"/>
        <v>3</v>
      </c>
      <c r="V53" s="79">
        <f t="shared" si="0"/>
        <v>553674.27</v>
      </c>
    </row>
    <row r="54" spans="1:22" s="76" customFormat="1" ht="38.25" x14ac:dyDescent="0.2">
      <c r="A54" s="82">
        <v>25</v>
      </c>
      <c r="B54" s="81" t="s">
        <v>96</v>
      </c>
      <c r="C54" s="23"/>
      <c r="D54" s="79">
        <v>0</v>
      </c>
      <c r="E54" s="23"/>
      <c r="F54" s="79">
        <v>0</v>
      </c>
      <c r="G54" s="23"/>
      <c r="H54" s="79">
        <v>0</v>
      </c>
      <c r="I54" s="23"/>
      <c r="J54" s="79">
        <v>0</v>
      </c>
      <c r="K54" s="23">
        <v>3</v>
      </c>
      <c r="L54" s="79">
        <v>736680.99</v>
      </c>
      <c r="M54" s="23"/>
      <c r="N54" s="79">
        <v>0</v>
      </c>
      <c r="O54" s="23"/>
      <c r="P54" s="79">
        <v>0</v>
      </c>
      <c r="Q54" s="23"/>
      <c r="R54" s="79">
        <v>0</v>
      </c>
      <c r="S54" s="23"/>
      <c r="T54" s="79">
        <v>0</v>
      </c>
      <c r="U54" s="23">
        <f t="shared" si="0"/>
        <v>3</v>
      </c>
      <c r="V54" s="79">
        <f t="shared" si="0"/>
        <v>736680.99</v>
      </c>
    </row>
    <row r="55" spans="1:22" s="76" customFormat="1" ht="14.25" x14ac:dyDescent="0.2">
      <c r="A55" s="174" t="s">
        <v>205</v>
      </c>
      <c r="B55" s="174"/>
      <c r="C55" s="23"/>
      <c r="D55" s="79"/>
      <c r="E55" s="23"/>
      <c r="F55" s="79"/>
      <c r="G55" s="23"/>
      <c r="H55" s="79"/>
      <c r="I55" s="23"/>
      <c r="J55" s="79"/>
      <c r="K55" s="23"/>
      <c r="L55" s="79"/>
      <c r="M55" s="23"/>
      <c r="N55" s="79"/>
      <c r="O55" s="23"/>
      <c r="P55" s="79"/>
      <c r="Q55" s="23"/>
      <c r="R55" s="79"/>
      <c r="S55" s="23"/>
      <c r="T55" s="79"/>
      <c r="U55" s="23">
        <f t="shared" si="0"/>
        <v>0</v>
      </c>
      <c r="V55" s="79">
        <f t="shared" si="0"/>
        <v>0</v>
      </c>
    </row>
    <row r="56" spans="1:22" s="76" customFormat="1" ht="25.5" x14ac:dyDescent="0.2">
      <c r="A56" s="82">
        <v>26</v>
      </c>
      <c r="B56" s="81" t="s">
        <v>206</v>
      </c>
      <c r="C56" s="23">
        <v>20</v>
      </c>
      <c r="D56" s="79">
        <v>2558655</v>
      </c>
      <c r="E56" s="23"/>
      <c r="F56" s="79">
        <v>0</v>
      </c>
      <c r="G56" s="23"/>
      <c r="H56" s="79">
        <v>0</v>
      </c>
      <c r="I56" s="23"/>
      <c r="J56" s="79">
        <v>0</v>
      </c>
      <c r="K56" s="23"/>
      <c r="L56" s="79">
        <v>0</v>
      </c>
      <c r="M56" s="23"/>
      <c r="N56" s="79">
        <v>0</v>
      </c>
      <c r="O56" s="23"/>
      <c r="P56" s="79">
        <v>0</v>
      </c>
      <c r="Q56" s="23"/>
      <c r="R56" s="79">
        <v>0</v>
      </c>
      <c r="S56" s="23"/>
      <c r="T56" s="79">
        <v>0</v>
      </c>
      <c r="U56" s="23">
        <f t="shared" si="0"/>
        <v>20</v>
      </c>
      <c r="V56" s="79">
        <f t="shared" si="0"/>
        <v>2558655</v>
      </c>
    </row>
    <row r="57" spans="1:22" s="76" customFormat="1" ht="25.5" x14ac:dyDescent="0.2">
      <c r="A57" s="173">
        <v>27</v>
      </c>
      <c r="B57" s="81" t="s">
        <v>207</v>
      </c>
      <c r="C57" s="23"/>
      <c r="D57" s="79">
        <v>0</v>
      </c>
      <c r="E57" s="23"/>
      <c r="F57" s="79">
        <v>0</v>
      </c>
      <c r="G57" s="23"/>
      <c r="H57" s="79">
        <v>0</v>
      </c>
      <c r="I57" s="23"/>
      <c r="J57" s="79">
        <v>0</v>
      </c>
      <c r="K57" s="23"/>
      <c r="L57" s="79">
        <v>0</v>
      </c>
      <c r="M57" s="23"/>
      <c r="N57" s="79">
        <v>0</v>
      </c>
      <c r="O57" s="23"/>
      <c r="P57" s="79">
        <v>0</v>
      </c>
      <c r="Q57" s="23"/>
      <c r="R57" s="79">
        <v>0</v>
      </c>
      <c r="S57" s="23"/>
      <c r="T57" s="79">
        <v>0</v>
      </c>
      <c r="U57" s="23">
        <f t="shared" si="0"/>
        <v>0</v>
      </c>
      <c r="V57" s="79">
        <f t="shared" si="0"/>
        <v>0</v>
      </c>
    </row>
    <row r="58" spans="1:22" s="76" customFormat="1" ht="38.25" x14ac:dyDescent="0.2">
      <c r="A58" s="173"/>
      <c r="B58" s="81" t="s">
        <v>208</v>
      </c>
      <c r="C58" s="23"/>
      <c r="D58" s="79">
        <v>0</v>
      </c>
      <c r="E58" s="23"/>
      <c r="F58" s="79">
        <v>0</v>
      </c>
      <c r="G58" s="23"/>
      <c r="H58" s="79">
        <v>0</v>
      </c>
      <c r="I58" s="23"/>
      <c r="J58" s="79">
        <v>0</v>
      </c>
      <c r="K58" s="23"/>
      <c r="L58" s="79">
        <v>0</v>
      </c>
      <c r="M58" s="23"/>
      <c r="N58" s="79">
        <v>0</v>
      </c>
      <c r="O58" s="23"/>
      <c r="P58" s="79">
        <v>0</v>
      </c>
      <c r="Q58" s="23"/>
      <c r="R58" s="79">
        <v>0</v>
      </c>
      <c r="S58" s="23"/>
      <c r="T58" s="79">
        <v>0</v>
      </c>
      <c r="U58" s="23">
        <f t="shared" si="0"/>
        <v>0</v>
      </c>
      <c r="V58" s="79">
        <f t="shared" si="0"/>
        <v>0</v>
      </c>
    </row>
    <row r="59" spans="1:22" s="76" customFormat="1" ht="25.5" x14ac:dyDescent="0.2">
      <c r="A59" s="173"/>
      <c r="B59" s="81" t="s">
        <v>97</v>
      </c>
      <c r="C59" s="23"/>
      <c r="D59" s="79">
        <v>0</v>
      </c>
      <c r="E59" s="23"/>
      <c r="F59" s="79">
        <v>0</v>
      </c>
      <c r="G59" s="23"/>
      <c r="H59" s="79">
        <v>0</v>
      </c>
      <c r="I59" s="23"/>
      <c r="J59" s="79">
        <v>0</v>
      </c>
      <c r="K59" s="23"/>
      <c r="L59" s="79">
        <v>0</v>
      </c>
      <c r="M59" s="23"/>
      <c r="N59" s="79">
        <v>0</v>
      </c>
      <c r="O59" s="23"/>
      <c r="P59" s="79">
        <v>0</v>
      </c>
      <c r="Q59" s="23"/>
      <c r="R59" s="79">
        <v>0</v>
      </c>
      <c r="S59" s="23"/>
      <c r="T59" s="79">
        <v>0</v>
      </c>
      <c r="U59" s="23">
        <f t="shared" si="0"/>
        <v>0</v>
      </c>
      <c r="V59" s="79">
        <f t="shared" si="0"/>
        <v>0</v>
      </c>
    </row>
    <row r="60" spans="1:22" s="76" customFormat="1" ht="25.5" x14ac:dyDescent="0.2">
      <c r="A60" s="173"/>
      <c r="B60" s="81" t="s">
        <v>209</v>
      </c>
      <c r="C60" s="23"/>
      <c r="D60" s="79">
        <v>0</v>
      </c>
      <c r="E60" s="23"/>
      <c r="F60" s="79">
        <v>0</v>
      </c>
      <c r="G60" s="23"/>
      <c r="H60" s="79">
        <v>0</v>
      </c>
      <c r="I60" s="23"/>
      <c r="J60" s="79">
        <v>0</v>
      </c>
      <c r="K60" s="23"/>
      <c r="L60" s="79">
        <v>0</v>
      </c>
      <c r="M60" s="23"/>
      <c r="N60" s="79">
        <v>0</v>
      </c>
      <c r="O60" s="23"/>
      <c r="P60" s="79">
        <v>0</v>
      </c>
      <c r="Q60" s="23"/>
      <c r="R60" s="79">
        <v>0</v>
      </c>
      <c r="S60" s="23"/>
      <c r="T60" s="79">
        <v>0</v>
      </c>
      <c r="U60" s="23">
        <f t="shared" si="0"/>
        <v>0</v>
      </c>
      <c r="V60" s="79">
        <f t="shared" si="0"/>
        <v>0</v>
      </c>
    </row>
    <row r="61" spans="1:22" s="76" customFormat="1" ht="38.25" x14ac:dyDescent="0.2">
      <c r="A61" s="82">
        <v>28</v>
      </c>
      <c r="B61" s="81" t="s">
        <v>98</v>
      </c>
      <c r="C61" s="23"/>
      <c r="D61" s="79">
        <v>0</v>
      </c>
      <c r="E61" s="23"/>
      <c r="F61" s="79">
        <v>0</v>
      </c>
      <c r="G61" s="23"/>
      <c r="H61" s="79">
        <v>0</v>
      </c>
      <c r="I61" s="23"/>
      <c r="J61" s="79">
        <v>0</v>
      </c>
      <c r="K61" s="23"/>
      <c r="L61" s="79">
        <v>0</v>
      </c>
      <c r="M61" s="23"/>
      <c r="N61" s="79">
        <v>0</v>
      </c>
      <c r="O61" s="23"/>
      <c r="P61" s="79">
        <v>0</v>
      </c>
      <c r="Q61" s="23"/>
      <c r="R61" s="79">
        <v>0</v>
      </c>
      <c r="S61" s="23"/>
      <c r="T61" s="79">
        <v>0</v>
      </c>
      <c r="U61" s="23">
        <f t="shared" si="0"/>
        <v>0</v>
      </c>
      <c r="V61" s="79">
        <f t="shared" si="0"/>
        <v>0</v>
      </c>
    </row>
    <row r="62" spans="1:22" s="76" customFormat="1" ht="14.25" x14ac:dyDescent="0.2">
      <c r="A62" s="174" t="s">
        <v>210</v>
      </c>
      <c r="B62" s="174"/>
      <c r="C62" s="23"/>
      <c r="D62" s="79"/>
      <c r="E62" s="23"/>
      <c r="F62" s="79"/>
      <c r="G62" s="23"/>
      <c r="H62" s="79"/>
      <c r="I62" s="23"/>
      <c r="J62" s="79"/>
      <c r="K62" s="23"/>
      <c r="L62" s="79"/>
      <c r="M62" s="23"/>
      <c r="N62" s="79"/>
      <c r="O62" s="23"/>
      <c r="P62" s="79"/>
      <c r="Q62" s="23"/>
      <c r="R62" s="79"/>
      <c r="S62" s="23"/>
      <c r="T62" s="79"/>
      <c r="U62" s="23">
        <f t="shared" si="0"/>
        <v>0</v>
      </c>
      <c r="V62" s="79">
        <f t="shared" si="0"/>
        <v>0</v>
      </c>
    </row>
    <row r="63" spans="1:22" s="76" customFormat="1" ht="51" x14ac:dyDescent="0.2">
      <c r="A63" s="173">
        <v>29</v>
      </c>
      <c r="B63" s="81" t="s">
        <v>211</v>
      </c>
      <c r="C63" s="23"/>
      <c r="D63" s="79">
        <v>0</v>
      </c>
      <c r="E63" s="23"/>
      <c r="F63" s="79">
        <v>0</v>
      </c>
      <c r="G63" s="23"/>
      <c r="H63" s="79">
        <v>0</v>
      </c>
      <c r="I63" s="23"/>
      <c r="J63" s="79">
        <v>0</v>
      </c>
      <c r="K63" s="23"/>
      <c r="L63" s="79">
        <v>0</v>
      </c>
      <c r="M63" s="23"/>
      <c r="N63" s="79">
        <v>0</v>
      </c>
      <c r="O63" s="23"/>
      <c r="P63" s="79">
        <v>0</v>
      </c>
      <c r="Q63" s="23">
        <v>370</v>
      </c>
      <c r="R63" s="79">
        <v>25465505.300000001</v>
      </c>
      <c r="S63" s="23"/>
      <c r="T63" s="79">
        <v>0</v>
      </c>
      <c r="U63" s="23">
        <f t="shared" si="0"/>
        <v>370</v>
      </c>
      <c r="V63" s="79">
        <f t="shared" si="0"/>
        <v>25465505.300000001</v>
      </c>
    </row>
    <row r="64" spans="1:22" s="76" customFormat="1" ht="51" x14ac:dyDescent="0.2">
      <c r="A64" s="173"/>
      <c r="B64" s="81" t="s">
        <v>99</v>
      </c>
      <c r="C64" s="23"/>
      <c r="D64" s="79">
        <v>0</v>
      </c>
      <c r="E64" s="23"/>
      <c r="F64" s="79">
        <v>0</v>
      </c>
      <c r="G64" s="23"/>
      <c r="H64" s="79">
        <v>0</v>
      </c>
      <c r="I64" s="23"/>
      <c r="J64" s="79">
        <v>0</v>
      </c>
      <c r="K64" s="23"/>
      <c r="L64" s="79">
        <v>0</v>
      </c>
      <c r="M64" s="23"/>
      <c r="N64" s="79">
        <v>0</v>
      </c>
      <c r="O64" s="23"/>
      <c r="P64" s="79">
        <v>0</v>
      </c>
      <c r="Q64" s="23"/>
      <c r="R64" s="79">
        <v>0</v>
      </c>
      <c r="S64" s="23"/>
      <c r="T64" s="79">
        <v>0</v>
      </c>
      <c r="U64" s="23">
        <f t="shared" si="0"/>
        <v>0</v>
      </c>
      <c r="V64" s="79">
        <f t="shared" si="0"/>
        <v>0</v>
      </c>
    </row>
    <row r="65" spans="1:22" s="76" customFormat="1" ht="38.25" x14ac:dyDescent="0.2">
      <c r="A65" s="173"/>
      <c r="B65" s="81" t="s">
        <v>212</v>
      </c>
      <c r="C65" s="23"/>
      <c r="D65" s="79">
        <v>0</v>
      </c>
      <c r="E65" s="23"/>
      <c r="F65" s="79">
        <v>0</v>
      </c>
      <c r="G65" s="23"/>
      <c r="H65" s="79">
        <v>0</v>
      </c>
      <c r="I65" s="23"/>
      <c r="J65" s="79">
        <v>0</v>
      </c>
      <c r="K65" s="23"/>
      <c r="L65" s="79">
        <v>0</v>
      </c>
      <c r="M65" s="23"/>
      <c r="N65" s="79">
        <v>0</v>
      </c>
      <c r="O65" s="23"/>
      <c r="P65" s="79">
        <v>0</v>
      </c>
      <c r="Q65" s="23"/>
      <c r="R65" s="79">
        <v>0</v>
      </c>
      <c r="S65" s="23"/>
      <c r="T65" s="79">
        <v>0</v>
      </c>
      <c r="U65" s="23">
        <f t="shared" si="0"/>
        <v>0</v>
      </c>
      <c r="V65" s="79">
        <f t="shared" si="0"/>
        <v>0</v>
      </c>
    </row>
    <row r="66" spans="1:22" s="76" customFormat="1" ht="76.5" x14ac:dyDescent="0.2">
      <c r="A66" s="173"/>
      <c r="B66" s="92" t="s">
        <v>100</v>
      </c>
      <c r="C66" s="23"/>
      <c r="D66" s="79">
        <v>0</v>
      </c>
      <c r="E66" s="23"/>
      <c r="F66" s="79">
        <v>0</v>
      </c>
      <c r="G66" s="23"/>
      <c r="H66" s="79">
        <v>0</v>
      </c>
      <c r="I66" s="23"/>
      <c r="J66" s="79">
        <v>0</v>
      </c>
      <c r="K66" s="23"/>
      <c r="L66" s="79">
        <v>0</v>
      </c>
      <c r="M66" s="23"/>
      <c r="N66" s="79">
        <v>0</v>
      </c>
      <c r="O66" s="23"/>
      <c r="P66" s="79">
        <v>0</v>
      </c>
      <c r="Q66" s="23"/>
      <c r="R66" s="79">
        <v>0</v>
      </c>
      <c r="S66" s="23"/>
      <c r="T66" s="79">
        <v>0</v>
      </c>
      <c r="U66" s="23">
        <f t="shared" si="0"/>
        <v>0</v>
      </c>
      <c r="V66" s="79">
        <f t="shared" si="0"/>
        <v>0</v>
      </c>
    </row>
    <row r="67" spans="1:22" s="76" customFormat="1" ht="63.75" x14ac:dyDescent="0.2">
      <c r="A67" s="173"/>
      <c r="B67" s="92" t="s">
        <v>101</v>
      </c>
      <c r="C67" s="23"/>
      <c r="D67" s="79">
        <v>0</v>
      </c>
      <c r="E67" s="23"/>
      <c r="F67" s="79">
        <v>0</v>
      </c>
      <c r="G67" s="23"/>
      <c r="H67" s="79">
        <v>0</v>
      </c>
      <c r="I67" s="23">
        <v>5</v>
      </c>
      <c r="J67" s="79">
        <v>344128.45</v>
      </c>
      <c r="K67" s="23"/>
      <c r="L67" s="79">
        <v>0</v>
      </c>
      <c r="M67" s="23"/>
      <c r="N67" s="79">
        <v>0</v>
      </c>
      <c r="O67" s="23"/>
      <c r="P67" s="79">
        <v>0</v>
      </c>
      <c r="Q67" s="23"/>
      <c r="R67" s="79">
        <v>0</v>
      </c>
      <c r="S67" s="23"/>
      <c r="T67" s="79">
        <v>0</v>
      </c>
      <c r="U67" s="23">
        <f t="shared" si="0"/>
        <v>5</v>
      </c>
      <c r="V67" s="79">
        <f t="shared" si="0"/>
        <v>344128.45</v>
      </c>
    </row>
    <row r="68" spans="1:22" s="76" customFormat="1" ht="89.25" x14ac:dyDescent="0.2">
      <c r="A68" s="82">
        <v>30</v>
      </c>
      <c r="B68" s="81" t="s">
        <v>102</v>
      </c>
      <c r="C68" s="23"/>
      <c r="D68" s="79">
        <v>0</v>
      </c>
      <c r="E68" s="23"/>
      <c r="F68" s="79">
        <v>0</v>
      </c>
      <c r="G68" s="23"/>
      <c r="H68" s="79">
        <v>0</v>
      </c>
      <c r="I68" s="23"/>
      <c r="J68" s="79">
        <v>0</v>
      </c>
      <c r="K68" s="23"/>
      <c r="L68" s="79">
        <v>0</v>
      </c>
      <c r="M68" s="23"/>
      <c r="N68" s="79">
        <v>0</v>
      </c>
      <c r="O68" s="23"/>
      <c r="P68" s="79">
        <v>0</v>
      </c>
      <c r="Q68" s="23"/>
      <c r="R68" s="79">
        <v>0</v>
      </c>
      <c r="S68" s="23"/>
      <c r="T68" s="79">
        <v>0</v>
      </c>
      <c r="U68" s="23">
        <f t="shared" si="0"/>
        <v>0</v>
      </c>
      <c r="V68" s="79">
        <f t="shared" si="0"/>
        <v>0</v>
      </c>
    </row>
    <row r="69" spans="1:22" s="76" customFormat="1" ht="14.25" x14ac:dyDescent="0.2">
      <c r="A69" s="174" t="s">
        <v>213</v>
      </c>
      <c r="B69" s="174"/>
      <c r="C69" s="23"/>
      <c r="D69" s="79"/>
      <c r="E69" s="23"/>
      <c r="F69" s="79"/>
      <c r="G69" s="23"/>
      <c r="H69" s="79"/>
      <c r="I69" s="23"/>
      <c r="J69" s="79"/>
      <c r="K69" s="23"/>
      <c r="L69" s="79"/>
      <c r="M69" s="23"/>
      <c r="N69" s="79"/>
      <c r="O69" s="23"/>
      <c r="P69" s="79"/>
      <c r="Q69" s="23"/>
      <c r="R69" s="79"/>
      <c r="S69" s="23"/>
      <c r="T69" s="79"/>
      <c r="U69" s="23">
        <f t="shared" si="0"/>
        <v>0</v>
      </c>
      <c r="V69" s="79">
        <f t="shared" si="0"/>
        <v>0</v>
      </c>
    </row>
    <row r="70" spans="1:22" s="76" customFormat="1" ht="38.25" x14ac:dyDescent="0.2">
      <c r="A70" s="173">
        <v>31</v>
      </c>
      <c r="B70" s="81" t="s">
        <v>214</v>
      </c>
      <c r="C70" s="23"/>
      <c r="D70" s="79">
        <v>0</v>
      </c>
      <c r="E70" s="23"/>
      <c r="F70" s="79">
        <v>0</v>
      </c>
      <c r="G70" s="23"/>
      <c r="H70" s="79">
        <v>0</v>
      </c>
      <c r="I70" s="23"/>
      <c r="J70" s="79">
        <v>0</v>
      </c>
      <c r="K70" s="23"/>
      <c r="L70" s="79">
        <v>0</v>
      </c>
      <c r="M70" s="23"/>
      <c r="N70" s="79">
        <v>0</v>
      </c>
      <c r="O70" s="23"/>
      <c r="P70" s="79">
        <v>0</v>
      </c>
      <c r="Q70" s="23"/>
      <c r="R70" s="79">
        <v>0</v>
      </c>
      <c r="S70" s="23"/>
      <c r="T70" s="79">
        <v>0</v>
      </c>
      <c r="U70" s="23">
        <f t="shared" si="0"/>
        <v>0</v>
      </c>
      <c r="V70" s="79">
        <f t="shared" si="0"/>
        <v>0</v>
      </c>
    </row>
    <row r="71" spans="1:22" s="76" customFormat="1" ht="38.25" x14ac:dyDescent="0.2">
      <c r="A71" s="173"/>
      <c r="B71" s="81" t="s">
        <v>215</v>
      </c>
      <c r="C71" s="23"/>
      <c r="D71" s="79">
        <v>0</v>
      </c>
      <c r="E71" s="23"/>
      <c r="F71" s="79">
        <v>0</v>
      </c>
      <c r="G71" s="23"/>
      <c r="H71" s="79">
        <v>0</v>
      </c>
      <c r="I71" s="23"/>
      <c r="J71" s="79">
        <v>0</v>
      </c>
      <c r="K71" s="23"/>
      <c r="L71" s="79">
        <v>0</v>
      </c>
      <c r="M71" s="23"/>
      <c r="N71" s="79">
        <v>0</v>
      </c>
      <c r="O71" s="23"/>
      <c r="P71" s="79">
        <v>0</v>
      </c>
      <c r="Q71" s="23"/>
      <c r="R71" s="79">
        <v>0</v>
      </c>
      <c r="S71" s="23"/>
      <c r="T71" s="79">
        <v>0</v>
      </c>
      <c r="U71" s="23">
        <f t="shared" si="0"/>
        <v>0</v>
      </c>
      <c r="V71" s="79">
        <f t="shared" si="0"/>
        <v>0</v>
      </c>
    </row>
    <row r="72" spans="1:22" s="76" customFormat="1" ht="63.75" x14ac:dyDescent="0.2">
      <c r="A72" s="82">
        <v>32</v>
      </c>
      <c r="B72" s="81" t="s">
        <v>103</v>
      </c>
      <c r="C72" s="23"/>
      <c r="D72" s="79">
        <v>0</v>
      </c>
      <c r="E72" s="23"/>
      <c r="F72" s="79">
        <v>0</v>
      </c>
      <c r="G72" s="23"/>
      <c r="H72" s="79">
        <v>0</v>
      </c>
      <c r="I72" s="23"/>
      <c r="J72" s="79">
        <v>0</v>
      </c>
      <c r="K72" s="23"/>
      <c r="L72" s="79">
        <v>0</v>
      </c>
      <c r="M72" s="23"/>
      <c r="N72" s="79">
        <v>0</v>
      </c>
      <c r="O72" s="23"/>
      <c r="P72" s="79">
        <v>0</v>
      </c>
      <c r="Q72" s="23"/>
      <c r="R72" s="79">
        <v>0</v>
      </c>
      <c r="S72" s="23"/>
      <c r="T72" s="79">
        <v>0</v>
      </c>
      <c r="U72" s="23">
        <f t="shared" si="0"/>
        <v>0</v>
      </c>
      <c r="V72" s="79">
        <f t="shared" si="0"/>
        <v>0</v>
      </c>
    </row>
    <row r="73" spans="1:22" s="76" customFormat="1" ht="102" x14ac:dyDescent="0.2">
      <c r="A73" s="82">
        <v>33</v>
      </c>
      <c r="B73" s="81" t="s">
        <v>216</v>
      </c>
      <c r="C73" s="23"/>
      <c r="D73" s="79">
        <v>0</v>
      </c>
      <c r="E73" s="23"/>
      <c r="F73" s="79">
        <v>0</v>
      </c>
      <c r="G73" s="23"/>
      <c r="H73" s="79">
        <v>0</v>
      </c>
      <c r="I73" s="23"/>
      <c r="J73" s="79">
        <v>0</v>
      </c>
      <c r="K73" s="23"/>
      <c r="L73" s="79">
        <v>0</v>
      </c>
      <c r="M73" s="23"/>
      <c r="N73" s="79">
        <v>0</v>
      </c>
      <c r="O73" s="23"/>
      <c r="P73" s="79">
        <v>0</v>
      </c>
      <c r="Q73" s="23"/>
      <c r="R73" s="79">
        <v>0</v>
      </c>
      <c r="S73" s="23"/>
      <c r="T73" s="79">
        <v>0</v>
      </c>
      <c r="U73" s="23">
        <f t="shared" ref="U73:V116" si="1">C73+E73+G73+I73+K73+M73+O73+Q73+S73</f>
        <v>0</v>
      </c>
      <c r="V73" s="79">
        <f t="shared" si="1"/>
        <v>0</v>
      </c>
    </row>
    <row r="74" spans="1:22" s="76" customFormat="1" ht="63.75" x14ac:dyDescent="0.2">
      <c r="A74" s="82">
        <v>34</v>
      </c>
      <c r="B74" s="81" t="s">
        <v>217</v>
      </c>
      <c r="C74" s="23"/>
      <c r="D74" s="79">
        <v>0</v>
      </c>
      <c r="E74" s="23"/>
      <c r="F74" s="79">
        <v>0</v>
      </c>
      <c r="G74" s="23"/>
      <c r="H74" s="79">
        <v>0</v>
      </c>
      <c r="I74" s="23"/>
      <c r="J74" s="79">
        <v>0</v>
      </c>
      <c r="K74" s="23"/>
      <c r="L74" s="79">
        <v>0</v>
      </c>
      <c r="M74" s="23"/>
      <c r="N74" s="79">
        <v>0</v>
      </c>
      <c r="O74" s="23"/>
      <c r="P74" s="79">
        <v>0</v>
      </c>
      <c r="Q74" s="23"/>
      <c r="R74" s="79">
        <v>0</v>
      </c>
      <c r="S74" s="23"/>
      <c r="T74" s="79">
        <v>0</v>
      </c>
      <c r="U74" s="23">
        <f t="shared" si="1"/>
        <v>0</v>
      </c>
      <c r="V74" s="79">
        <f t="shared" si="1"/>
        <v>0</v>
      </c>
    </row>
    <row r="75" spans="1:22" s="76" customFormat="1" ht="14.25" x14ac:dyDescent="0.2">
      <c r="A75" s="174" t="s">
        <v>218</v>
      </c>
      <c r="B75" s="174"/>
      <c r="C75" s="23"/>
      <c r="D75" s="79"/>
      <c r="E75" s="23"/>
      <c r="F75" s="79"/>
      <c r="G75" s="23"/>
      <c r="H75" s="79"/>
      <c r="I75" s="23"/>
      <c r="J75" s="79"/>
      <c r="K75" s="23"/>
      <c r="L75" s="79"/>
      <c r="M75" s="23"/>
      <c r="N75" s="79"/>
      <c r="O75" s="23"/>
      <c r="P75" s="79"/>
      <c r="Q75" s="23"/>
      <c r="R75" s="79"/>
      <c r="S75" s="23"/>
      <c r="T75" s="79"/>
      <c r="U75" s="23">
        <f t="shared" si="1"/>
        <v>0</v>
      </c>
      <c r="V75" s="79">
        <f t="shared" si="1"/>
        <v>0</v>
      </c>
    </row>
    <row r="76" spans="1:22" s="76" customFormat="1" ht="102" x14ac:dyDescent="0.2">
      <c r="A76" s="82">
        <v>35</v>
      </c>
      <c r="B76" s="81" t="s">
        <v>219</v>
      </c>
      <c r="C76" s="23">
        <v>210</v>
      </c>
      <c r="D76" s="79">
        <v>31538774.400000002</v>
      </c>
      <c r="E76" s="23"/>
      <c r="F76" s="79">
        <v>0</v>
      </c>
      <c r="G76" s="23"/>
      <c r="H76" s="79">
        <v>0</v>
      </c>
      <c r="I76" s="23"/>
      <c r="J76" s="79">
        <v>0</v>
      </c>
      <c r="K76" s="23"/>
      <c r="L76" s="79">
        <v>0</v>
      </c>
      <c r="M76" s="23"/>
      <c r="N76" s="79">
        <v>0</v>
      </c>
      <c r="O76" s="23"/>
      <c r="P76" s="79">
        <v>0</v>
      </c>
      <c r="Q76" s="23"/>
      <c r="R76" s="79">
        <v>0</v>
      </c>
      <c r="S76" s="23"/>
      <c r="T76" s="79">
        <v>0</v>
      </c>
      <c r="U76" s="23">
        <f t="shared" si="1"/>
        <v>210</v>
      </c>
      <c r="V76" s="79">
        <f t="shared" si="1"/>
        <v>31538774.400000002</v>
      </c>
    </row>
    <row r="77" spans="1:22" s="76" customFormat="1" ht="14.25" x14ac:dyDescent="0.2">
      <c r="A77" s="174" t="s">
        <v>220</v>
      </c>
      <c r="B77" s="174"/>
      <c r="C77" s="23"/>
      <c r="D77" s="79"/>
      <c r="E77" s="23"/>
      <c r="F77" s="79"/>
      <c r="G77" s="23"/>
      <c r="H77" s="79"/>
      <c r="I77" s="23"/>
      <c r="J77" s="79"/>
      <c r="K77" s="23"/>
      <c r="L77" s="79"/>
      <c r="M77" s="23"/>
      <c r="N77" s="79"/>
      <c r="O77" s="23"/>
      <c r="P77" s="79"/>
      <c r="Q77" s="23"/>
      <c r="R77" s="79"/>
      <c r="S77" s="23"/>
      <c r="T77" s="79"/>
      <c r="U77" s="23">
        <f t="shared" si="1"/>
        <v>0</v>
      </c>
      <c r="V77" s="79">
        <f t="shared" si="1"/>
        <v>0</v>
      </c>
    </row>
    <row r="78" spans="1:22" s="76" customFormat="1" ht="63.75" x14ac:dyDescent="0.2">
      <c r="A78" s="82">
        <v>36</v>
      </c>
      <c r="B78" s="81" t="s">
        <v>221</v>
      </c>
      <c r="C78" s="23">
        <v>195</v>
      </c>
      <c r="D78" s="79">
        <v>35646148.200000003</v>
      </c>
      <c r="E78" s="23"/>
      <c r="F78" s="79">
        <v>0</v>
      </c>
      <c r="G78" s="23"/>
      <c r="H78" s="79">
        <v>0</v>
      </c>
      <c r="I78" s="23"/>
      <c r="J78" s="79">
        <v>0</v>
      </c>
      <c r="K78" s="23"/>
      <c r="L78" s="79">
        <v>0</v>
      </c>
      <c r="M78" s="23">
        <v>110</v>
      </c>
      <c r="N78" s="79">
        <v>20108083.600000001</v>
      </c>
      <c r="O78" s="23">
        <v>145</v>
      </c>
      <c r="P78" s="79">
        <v>26506110.200000003</v>
      </c>
      <c r="Q78" s="23"/>
      <c r="R78" s="79">
        <v>0</v>
      </c>
      <c r="S78" s="23"/>
      <c r="T78" s="79">
        <v>0</v>
      </c>
      <c r="U78" s="23">
        <f t="shared" si="1"/>
        <v>450</v>
      </c>
      <c r="V78" s="79">
        <f t="shared" si="1"/>
        <v>82260342</v>
      </c>
    </row>
    <row r="79" spans="1:22" s="76" customFormat="1" ht="63.75" x14ac:dyDescent="0.2">
      <c r="A79" s="82">
        <v>37</v>
      </c>
      <c r="B79" s="81" t="s">
        <v>222</v>
      </c>
      <c r="C79" s="23">
        <v>41</v>
      </c>
      <c r="D79" s="79">
        <v>8647367.8100000005</v>
      </c>
      <c r="E79" s="23"/>
      <c r="F79" s="79">
        <v>0</v>
      </c>
      <c r="G79" s="23"/>
      <c r="H79" s="79">
        <v>0</v>
      </c>
      <c r="I79" s="23"/>
      <c r="J79" s="79">
        <v>0</v>
      </c>
      <c r="K79" s="23"/>
      <c r="L79" s="79">
        <v>0</v>
      </c>
      <c r="M79" s="23">
        <v>40</v>
      </c>
      <c r="N79" s="79">
        <v>8436456.4000000004</v>
      </c>
      <c r="O79" s="23">
        <v>40</v>
      </c>
      <c r="P79" s="79">
        <v>8436456.4000000004</v>
      </c>
      <c r="Q79" s="23"/>
      <c r="R79" s="79">
        <v>0</v>
      </c>
      <c r="S79" s="23"/>
      <c r="T79" s="79">
        <v>0</v>
      </c>
      <c r="U79" s="23">
        <f t="shared" si="1"/>
        <v>121</v>
      </c>
      <c r="V79" s="79">
        <f t="shared" si="1"/>
        <v>25520280.609999999</v>
      </c>
    </row>
    <row r="80" spans="1:22" s="76" customFormat="1" ht="63.75" x14ac:dyDescent="0.2">
      <c r="A80" s="82">
        <v>38</v>
      </c>
      <c r="B80" s="81" t="s">
        <v>223</v>
      </c>
      <c r="C80" s="23">
        <v>11</v>
      </c>
      <c r="D80" s="79">
        <v>2626294.77</v>
      </c>
      <c r="E80" s="23"/>
      <c r="F80" s="79">
        <v>0</v>
      </c>
      <c r="G80" s="23"/>
      <c r="H80" s="79">
        <v>0</v>
      </c>
      <c r="I80" s="23"/>
      <c r="J80" s="79">
        <v>0</v>
      </c>
      <c r="K80" s="23"/>
      <c r="L80" s="79">
        <v>0</v>
      </c>
      <c r="M80" s="23">
        <v>20</v>
      </c>
      <c r="N80" s="79">
        <v>4775081.4000000004</v>
      </c>
      <c r="O80" s="23">
        <v>10</v>
      </c>
      <c r="P80" s="79">
        <v>2387540.7000000002</v>
      </c>
      <c r="Q80" s="23"/>
      <c r="R80" s="79">
        <v>0</v>
      </c>
      <c r="S80" s="23"/>
      <c r="T80" s="79">
        <v>0</v>
      </c>
      <c r="U80" s="23">
        <f t="shared" si="1"/>
        <v>41</v>
      </c>
      <c r="V80" s="79">
        <f t="shared" si="1"/>
        <v>9788916.870000001</v>
      </c>
    </row>
    <row r="81" spans="1:22" s="76" customFormat="1" ht="63.75" x14ac:dyDescent="0.2">
      <c r="A81" s="82">
        <v>39</v>
      </c>
      <c r="B81" s="81" t="s">
        <v>221</v>
      </c>
      <c r="C81" s="23">
        <v>122</v>
      </c>
      <c r="D81" s="79">
        <v>16564468.259999998</v>
      </c>
      <c r="E81" s="23"/>
      <c r="F81" s="79">
        <v>0</v>
      </c>
      <c r="G81" s="23"/>
      <c r="H81" s="79">
        <v>0</v>
      </c>
      <c r="I81" s="23"/>
      <c r="J81" s="79">
        <v>0</v>
      </c>
      <c r="K81" s="23"/>
      <c r="L81" s="79">
        <v>0</v>
      </c>
      <c r="M81" s="23">
        <v>55</v>
      </c>
      <c r="N81" s="79">
        <v>7467588.1499999994</v>
      </c>
      <c r="O81" s="23">
        <v>70</v>
      </c>
      <c r="P81" s="79">
        <v>9504203.0999999996</v>
      </c>
      <c r="Q81" s="23"/>
      <c r="R81" s="79">
        <v>0</v>
      </c>
      <c r="S81" s="23"/>
      <c r="T81" s="79">
        <v>0</v>
      </c>
      <c r="U81" s="23">
        <f t="shared" si="1"/>
        <v>247</v>
      </c>
      <c r="V81" s="79">
        <f t="shared" si="1"/>
        <v>33536259.509999998</v>
      </c>
    </row>
    <row r="82" spans="1:22" s="76" customFormat="1" ht="63.75" x14ac:dyDescent="0.2">
      <c r="A82" s="82">
        <v>40</v>
      </c>
      <c r="B82" s="81" t="s">
        <v>222</v>
      </c>
      <c r="C82" s="23">
        <v>22</v>
      </c>
      <c r="D82" s="79">
        <v>3605266.94</v>
      </c>
      <c r="E82" s="23"/>
      <c r="F82" s="79">
        <v>0</v>
      </c>
      <c r="G82" s="23"/>
      <c r="H82" s="79">
        <v>0</v>
      </c>
      <c r="I82" s="23"/>
      <c r="J82" s="79">
        <v>0</v>
      </c>
      <c r="K82" s="23"/>
      <c r="L82" s="79">
        <v>0</v>
      </c>
      <c r="M82" s="23">
        <v>50</v>
      </c>
      <c r="N82" s="79">
        <v>8193788.4999999991</v>
      </c>
      <c r="O82" s="23">
        <v>30</v>
      </c>
      <c r="P82" s="79">
        <v>4916273.0999999996</v>
      </c>
      <c r="Q82" s="23"/>
      <c r="R82" s="79">
        <v>0</v>
      </c>
      <c r="S82" s="23"/>
      <c r="T82" s="79">
        <v>0</v>
      </c>
      <c r="U82" s="23">
        <f t="shared" si="1"/>
        <v>102</v>
      </c>
      <c r="V82" s="79">
        <f t="shared" si="1"/>
        <v>16715328.539999999</v>
      </c>
    </row>
    <row r="83" spans="1:22" s="76" customFormat="1" ht="63.75" x14ac:dyDescent="0.2">
      <c r="A83" s="82">
        <v>41</v>
      </c>
      <c r="B83" s="81" t="s">
        <v>223</v>
      </c>
      <c r="C83" s="23">
        <v>4</v>
      </c>
      <c r="D83" s="79">
        <v>814660.92</v>
      </c>
      <c r="E83" s="23"/>
      <c r="F83" s="79">
        <v>0</v>
      </c>
      <c r="G83" s="23"/>
      <c r="H83" s="79">
        <v>0</v>
      </c>
      <c r="I83" s="23"/>
      <c r="J83" s="79">
        <v>0</v>
      </c>
      <c r="K83" s="23"/>
      <c r="L83" s="79">
        <v>0</v>
      </c>
      <c r="M83" s="23">
        <v>10</v>
      </c>
      <c r="N83" s="79">
        <v>2036652.3</v>
      </c>
      <c r="O83" s="23">
        <v>5</v>
      </c>
      <c r="P83" s="79">
        <v>1018326.15</v>
      </c>
      <c r="Q83" s="23"/>
      <c r="R83" s="79">
        <v>0</v>
      </c>
      <c r="S83" s="23"/>
      <c r="T83" s="79">
        <v>0</v>
      </c>
      <c r="U83" s="23">
        <f t="shared" si="1"/>
        <v>19</v>
      </c>
      <c r="V83" s="79">
        <f t="shared" si="1"/>
        <v>3869639.37</v>
      </c>
    </row>
    <row r="84" spans="1:22" s="76" customFormat="1" ht="63.75" x14ac:dyDescent="0.2">
      <c r="A84" s="82">
        <v>42</v>
      </c>
      <c r="B84" s="81" t="s">
        <v>224</v>
      </c>
      <c r="C84" s="24">
        <v>15</v>
      </c>
      <c r="D84" s="79">
        <v>2632084.65</v>
      </c>
      <c r="E84" s="24"/>
      <c r="F84" s="79">
        <v>0</v>
      </c>
      <c r="G84" s="24"/>
      <c r="H84" s="79">
        <v>0</v>
      </c>
      <c r="I84" s="24"/>
      <c r="J84" s="79">
        <v>0</v>
      </c>
      <c r="K84" s="24"/>
      <c r="L84" s="79">
        <v>0</v>
      </c>
      <c r="M84" s="24">
        <v>0</v>
      </c>
      <c r="N84" s="79">
        <v>0</v>
      </c>
      <c r="O84" s="24"/>
      <c r="P84" s="79">
        <v>0</v>
      </c>
      <c r="Q84" s="24"/>
      <c r="R84" s="79">
        <v>0</v>
      </c>
      <c r="S84" s="24"/>
      <c r="T84" s="79">
        <v>0</v>
      </c>
      <c r="U84" s="23">
        <f t="shared" si="1"/>
        <v>15</v>
      </c>
      <c r="V84" s="79">
        <f t="shared" si="1"/>
        <v>2632084.65</v>
      </c>
    </row>
    <row r="85" spans="1:22" s="76" customFormat="1" ht="102" x14ac:dyDescent="0.2">
      <c r="A85" s="82">
        <v>43</v>
      </c>
      <c r="B85" s="81" t="s">
        <v>225</v>
      </c>
      <c r="C85" s="24"/>
      <c r="D85" s="79">
        <v>0</v>
      </c>
      <c r="E85" s="24"/>
      <c r="F85" s="79">
        <v>0</v>
      </c>
      <c r="G85" s="24"/>
      <c r="H85" s="79">
        <v>0</v>
      </c>
      <c r="I85" s="24"/>
      <c r="J85" s="79">
        <v>0</v>
      </c>
      <c r="K85" s="24"/>
      <c r="L85" s="79">
        <v>0</v>
      </c>
      <c r="M85" s="24"/>
      <c r="N85" s="79">
        <v>0</v>
      </c>
      <c r="O85" s="24"/>
      <c r="P85" s="79">
        <v>0</v>
      </c>
      <c r="Q85" s="24"/>
      <c r="R85" s="79">
        <v>0</v>
      </c>
      <c r="S85" s="24"/>
      <c r="T85" s="79">
        <v>0</v>
      </c>
      <c r="U85" s="23">
        <f t="shared" si="1"/>
        <v>0</v>
      </c>
      <c r="V85" s="79">
        <f t="shared" si="1"/>
        <v>0</v>
      </c>
    </row>
    <row r="86" spans="1:22" s="76" customFormat="1" ht="38.25" x14ac:dyDescent="0.2">
      <c r="A86" s="82">
        <v>44</v>
      </c>
      <c r="B86" s="81" t="s">
        <v>226</v>
      </c>
      <c r="C86" s="23"/>
      <c r="D86" s="79">
        <v>0</v>
      </c>
      <c r="E86" s="23"/>
      <c r="F86" s="79">
        <v>0</v>
      </c>
      <c r="G86" s="23"/>
      <c r="H86" s="79">
        <v>0</v>
      </c>
      <c r="I86" s="23"/>
      <c r="J86" s="79">
        <v>0</v>
      </c>
      <c r="K86" s="23"/>
      <c r="L86" s="79">
        <v>0</v>
      </c>
      <c r="M86" s="23">
        <v>60</v>
      </c>
      <c r="N86" s="79">
        <v>9338488.8000000007</v>
      </c>
      <c r="O86" s="23"/>
      <c r="P86" s="79">
        <v>0</v>
      </c>
      <c r="Q86" s="23"/>
      <c r="R86" s="79">
        <v>0</v>
      </c>
      <c r="S86" s="23"/>
      <c r="T86" s="79">
        <v>0</v>
      </c>
      <c r="U86" s="23">
        <f t="shared" si="1"/>
        <v>60</v>
      </c>
      <c r="V86" s="79">
        <f t="shared" si="1"/>
        <v>9338488.8000000007</v>
      </c>
    </row>
    <row r="87" spans="1:22" s="76" customFormat="1" ht="38.25" x14ac:dyDescent="0.2">
      <c r="A87" s="82">
        <v>45</v>
      </c>
      <c r="B87" s="81" t="s">
        <v>227</v>
      </c>
      <c r="C87" s="23"/>
      <c r="D87" s="79">
        <v>0</v>
      </c>
      <c r="E87" s="23"/>
      <c r="F87" s="79">
        <v>0</v>
      </c>
      <c r="G87" s="23"/>
      <c r="H87" s="79">
        <v>0</v>
      </c>
      <c r="I87" s="23"/>
      <c r="J87" s="79">
        <v>0</v>
      </c>
      <c r="K87" s="23"/>
      <c r="L87" s="79">
        <v>0</v>
      </c>
      <c r="M87" s="23"/>
      <c r="N87" s="79">
        <v>0</v>
      </c>
      <c r="O87" s="23"/>
      <c r="P87" s="79">
        <v>0</v>
      </c>
      <c r="Q87" s="23"/>
      <c r="R87" s="79">
        <v>0</v>
      </c>
      <c r="S87" s="23"/>
      <c r="T87" s="79">
        <v>0</v>
      </c>
      <c r="U87" s="23">
        <f t="shared" si="1"/>
        <v>0</v>
      </c>
      <c r="V87" s="79">
        <f t="shared" si="1"/>
        <v>0</v>
      </c>
    </row>
    <row r="88" spans="1:22" s="76" customFormat="1" ht="38.25" x14ac:dyDescent="0.2">
      <c r="A88" s="82">
        <v>46</v>
      </c>
      <c r="B88" s="81" t="s">
        <v>228</v>
      </c>
      <c r="C88" s="23"/>
      <c r="D88" s="79">
        <v>0</v>
      </c>
      <c r="E88" s="23"/>
      <c r="F88" s="79">
        <v>0</v>
      </c>
      <c r="G88" s="23"/>
      <c r="H88" s="79">
        <v>0</v>
      </c>
      <c r="I88" s="23"/>
      <c r="J88" s="79">
        <v>0</v>
      </c>
      <c r="K88" s="23"/>
      <c r="L88" s="79">
        <v>0</v>
      </c>
      <c r="M88" s="23">
        <v>115</v>
      </c>
      <c r="N88" s="79">
        <v>26926239.149999999</v>
      </c>
      <c r="O88" s="23"/>
      <c r="P88" s="79">
        <v>0</v>
      </c>
      <c r="Q88" s="23"/>
      <c r="R88" s="79">
        <v>0</v>
      </c>
      <c r="S88" s="23"/>
      <c r="T88" s="79">
        <v>0</v>
      </c>
      <c r="U88" s="23">
        <f t="shared" si="1"/>
        <v>115</v>
      </c>
      <c r="V88" s="79">
        <f t="shared" si="1"/>
        <v>26926239.149999999</v>
      </c>
    </row>
    <row r="89" spans="1:22" s="76" customFormat="1" ht="25.5" x14ac:dyDescent="0.2">
      <c r="A89" s="82">
        <v>47</v>
      </c>
      <c r="B89" s="81" t="s">
        <v>229</v>
      </c>
      <c r="C89" s="23"/>
      <c r="D89" s="79">
        <v>0</v>
      </c>
      <c r="E89" s="23"/>
      <c r="F89" s="79">
        <v>0</v>
      </c>
      <c r="G89" s="23"/>
      <c r="H89" s="79">
        <v>0</v>
      </c>
      <c r="I89" s="23"/>
      <c r="J89" s="79">
        <v>0</v>
      </c>
      <c r="K89" s="23"/>
      <c r="L89" s="79">
        <v>0</v>
      </c>
      <c r="M89" s="23"/>
      <c r="N89" s="79">
        <v>0</v>
      </c>
      <c r="O89" s="23"/>
      <c r="P89" s="79">
        <v>0</v>
      </c>
      <c r="Q89" s="23"/>
      <c r="R89" s="79">
        <v>0</v>
      </c>
      <c r="S89" s="23"/>
      <c r="T89" s="79">
        <v>0</v>
      </c>
      <c r="U89" s="23">
        <f t="shared" si="1"/>
        <v>0</v>
      </c>
      <c r="V89" s="79">
        <f t="shared" si="1"/>
        <v>0</v>
      </c>
    </row>
    <row r="90" spans="1:22" s="76" customFormat="1" ht="51" x14ac:dyDescent="0.2">
      <c r="A90" s="82">
        <v>48</v>
      </c>
      <c r="B90" s="81" t="s">
        <v>230</v>
      </c>
      <c r="C90" s="23"/>
      <c r="D90" s="79">
        <v>0</v>
      </c>
      <c r="E90" s="23"/>
      <c r="F90" s="79">
        <v>0</v>
      </c>
      <c r="G90" s="23"/>
      <c r="H90" s="79">
        <v>0</v>
      </c>
      <c r="I90" s="23"/>
      <c r="J90" s="79">
        <v>0</v>
      </c>
      <c r="K90" s="23"/>
      <c r="L90" s="79">
        <v>0</v>
      </c>
      <c r="M90" s="23"/>
      <c r="N90" s="79">
        <v>0</v>
      </c>
      <c r="O90" s="23"/>
      <c r="P90" s="79">
        <v>0</v>
      </c>
      <c r="Q90" s="23"/>
      <c r="R90" s="79">
        <v>0</v>
      </c>
      <c r="S90" s="23"/>
      <c r="T90" s="79">
        <v>0</v>
      </c>
      <c r="U90" s="23">
        <f t="shared" si="1"/>
        <v>0</v>
      </c>
      <c r="V90" s="79">
        <f t="shared" si="1"/>
        <v>0</v>
      </c>
    </row>
    <row r="91" spans="1:22" s="76" customFormat="1" ht="14.25" x14ac:dyDescent="0.2">
      <c r="A91" s="174" t="s">
        <v>108</v>
      </c>
      <c r="B91" s="174"/>
      <c r="C91" s="23"/>
      <c r="D91" s="79"/>
      <c r="E91" s="23"/>
      <c r="F91" s="79"/>
      <c r="G91" s="23"/>
      <c r="H91" s="79"/>
      <c r="I91" s="23"/>
      <c r="J91" s="79"/>
      <c r="K91" s="23"/>
      <c r="L91" s="79"/>
      <c r="M91" s="23"/>
      <c r="N91" s="79"/>
      <c r="O91" s="23"/>
      <c r="P91" s="79"/>
      <c r="Q91" s="23"/>
      <c r="R91" s="79"/>
      <c r="S91" s="23"/>
      <c r="T91" s="79"/>
      <c r="U91" s="23">
        <f t="shared" si="1"/>
        <v>0</v>
      </c>
      <c r="V91" s="79">
        <f t="shared" si="1"/>
        <v>0</v>
      </c>
    </row>
    <row r="92" spans="1:22" s="76" customFormat="1" ht="25.5" x14ac:dyDescent="0.2">
      <c r="A92" s="173">
        <v>49</v>
      </c>
      <c r="B92" s="81" t="s">
        <v>231</v>
      </c>
      <c r="C92" s="23">
        <v>10</v>
      </c>
      <c r="D92" s="79">
        <v>1606693.2000000002</v>
      </c>
      <c r="E92" s="23"/>
      <c r="F92" s="79">
        <v>0</v>
      </c>
      <c r="G92" s="23"/>
      <c r="H92" s="79">
        <v>0</v>
      </c>
      <c r="I92" s="23"/>
      <c r="J92" s="79">
        <v>0</v>
      </c>
      <c r="K92" s="23"/>
      <c r="L92" s="79">
        <v>0</v>
      </c>
      <c r="M92" s="23"/>
      <c r="N92" s="79">
        <v>0</v>
      </c>
      <c r="O92" s="23"/>
      <c r="P92" s="79">
        <v>0</v>
      </c>
      <c r="Q92" s="23"/>
      <c r="R92" s="79">
        <v>0</v>
      </c>
      <c r="S92" s="23"/>
      <c r="T92" s="79">
        <v>0</v>
      </c>
      <c r="U92" s="23">
        <f t="shared" si="1"/>
        <v>10</v>
      </c>
      <c r="V92" s="79">
        <f t="shared" si="1"/>
        <v>1606693.2000000002</v>
      </c>
    </row>
    <row r="93" spans="1:22" s="76" customFormat="1" ht="25.5" x14ac:dyDescent="0.2">
      <c r="A93" s="173"/>
      <c r="B93" s="81" t="s">
        <v>104</v>
      </c>
      <c r="C93" s="23"/>
      <c r="D93" s="79">
        <v>0</v>
      </c>
      <c r="E93" s="23"/>
      <c r="F93" s="79">
        <v>0</v>
      </c>
      <c r="G93" s="23"/>
      <c r="H93" s="79">
        <v>0</v>
      </c>
      <c r="I93" s="23"/>
      <c r="J93" s="79">
        <v>0</v>
      </c>
      <c r="K93" s="23"/>
      <c r="L93" s="79">
        <v>0</v>
      </c>
      <c r="M93" s="23"/>
      <c r="N93" s="79">
        <v>0</v>
      </c>
      <c r="O93" s="23"/>
      <c r="P93" s="79">
        <v>0</v>
      </c>
      <c r="Q93" s="23"/>
      <c r="R93" s="79">
        <v>0</v>
      </c>
      <c r="S93" s="23"/>
      <c r="T93" s="79">
        <v>0</v>
      </c>
      <c r="U93" s="23">
        <f t="shared" si="1"/>
        <v>0</v>
      </c>
      <c r="V93" s="79">
        <f t="shared" si="1"/>
        <v>0</v>
      </c>
    </row>
    <row r="94" spans="1:22" s="76" customFormat="1" ht="25.5" x14ac:dyDescent="0.2">
      <c r="A94" s="82">
        <v>50</v>
      </c>
      <c r="B94" s="81" t="s">
        <v>232</v>
      </c>
      <c r="C94" s="23"/>
      <c r="D94" s="79">
        <v>0</v>
      </c>
      <c r="E94" s="23"/>
      <c r="F94" s="79">
        <v>0</v>
      </c>
      <c r="G94" s="23"/>
      <c r="H94" s="79">
        <v>0</v>
      </c>
      <c r="I94" s="23"/>
      <c r="J94" s="79">
        <v>0</v>
      </c>
      <c r="K94" s="23"/>
      <c r="L94" s="79">
        <v>0</v>
      </c>
      <c r="M94" s="23"/>
      <c r="N94" s="79">
        <v>0</v>
      </c>
      <c r="O94" s="23"/>
      <c r="P94" s="79">
        <v>0</v>
      </c>
      <c r="Q94" s="23"/>
      <c r="R94" s="79">
        <v>0</v>
      </c>
      <c r="S94" s="23"/>
      <c r="T94" s="79">
        <v>0</v>
      </c>
      <c r="U94" s="23">
        <f t="shared" si="1"/>
        <v>0</v>
      </c>
      <c r="V94" s="79">
        <f t="shared" si="1"/>
        <v>0</v>
      </c>
    </row>
    <row r="95" spans="1:22" s="76" customFormat="1" ht="14.25" x14ac:dyDescent="0.2">
      <c r="A95" s="174" t="s">
        <v>233</v>
      </c>
      <c r="B95" s="174"/>
      <c r="C95" s="23"/>
      <c r="D95" s="79"/>
      <c r="E95" s="23"/>
      <c r="F95" s="79"/>
      <c r="G95" s="23"/>
      <c r="H95" s="79"/>
      <c r="I95" s="23"/>
      <c r="J95" s="79"/>
      <c r="K95" s="23"/>
      <c r="L95" s="79"/>
      <c r="M95" s="23"/>
      <c r="N95" s="79"/>
      <c r="O95" s="23"/>
      <c r="P95" s="79"/>
      <c r="Q95" s="23"/>
      <c r="R95" s="79"/>
      <c r="S95" s="23"/>
      <c r="T95" s="79"/>
      <c r="U95" s="23">
        <f t="shared" si="1"/>
        <v>0</v>
      </c>
      <c r="V95" s="79">
        <f t="shared" si="1"/>
        <v>0</v>
      </c>
    </row>
    <row r="96" spans="1:22" s="76" customFormat="1" ht="108.75" customHeight="1" x14ac:dyDescent="0.2">
      <c r="A96" s="173">
        <v>51</v>
      </c>
      <c r="B96" s="81" t="s">
        <v>234</v>
      </c>
      <c r="C96" s="23"/>
      <c r="D96" s="79">
        <v>0</v>
      </c>
      <c r="E96" s="23"/>
      <c r="F96" s="79">
        <v>0</v>
      </c>
      <c r="G96" s="23"/>
      <c r="H96" s="79">
        <v>0</v>
      </c>
      <c r="I96" s="23">
        <v>20</v>
      </c>
      <c r="J96" s="79">
        <v>3020751.8</v>
      </c>
      <c r="K96" s="23"/>
      <c r="L96" s="79">
        <v>0</v>
      </c>
      <c r="M96" s="23"/>
      <c r="N96" s="79">
        <v>0</v>
      </c>
      <c r="O96" s="23">
        <v>5</v>
      </c>
      <c r="P96" s="79">
        <v>755187.95</v>
      </c>
      <c r="Q96" s="23"/>
      <c r="R96" s="79">
        <v>0</v>
      </c>
      <c r="S96" s="23">
        <v>3</v>
      </c>
      <c r="T96" s="79">
        <v>453112.77</v>
      </c>
      <c r="U96" s="23">
        <f t="shared" si="1"/>
        <v>28</v>
      </c>
      <c r="V96" s="79">
        <f t="shared" si="1"/>
        <v>4229052.5199999996</v>
      </c>
    </row>
    <row r="97" spans="1:22" s="76" customFormat="1" ht="51" x14ac:dyDescent="0.2">
      <c r="A97" s="173"/>
      <c r="B97" s="81" t="s">
        <v>235</v>
      </c>
      <c r="C97" s="23"/>
      <c r="D97" s="79">
        <v>0</v>
      </c>
      <c r="E97" s="23"/>
      <c r="F97" s="79">
        <v>0</v>
      </c>
      <c r="G97" s="23"/>
      <c r="H97" s="79">
        <v>0</v>
      </c>
      <c r="I97" s="23"/>
      <c r="J97" s="79">
        <v>0</v>
      </c>
      <c r="K97" s="23"/>
      <c r="L97" s="79">
        <v>0</v>
      </c>
      <c r="M97" s="23"/>
      <c r="N97" s="79">
        <v>0</v>
      </c>
      <c r="O97" s="23"/>
      <c r="P97" s="79">
        <v>0</v>
      </c>
      <c r="Q97" s="23"/>
      <c r="R97" s="79">
        <v>0</v>
      </c>
      <c r="S97" s="23"/>
      <c r="T97" s="79">
        <v>0</v>
      </c>
      <c r="U97" s="23">
        <f t="shared" si="1"/>
        <v>0</v>
      </c>
      <c r="V97" s="79">
        <f t="shared" si="1"/>
        <v>0</v>
      </c>
    </row>
    <row r="98" spans="1:22" s="76" customFormat="1" ht="89.25" x14ac:dyDescent="0.2">
      <c r="A98" s="173"/>
      <c r="B98" s="81" t="s">
        <v>236</v>
      </c>
      <c r="C98" s="23"/>
      <c r="D98" s="79">
        <v>0</v>
      </c>
      <c r="E98" s="23"/>
      <c r="F98" s="79">
        <v>0</v>
      </c>
      <c r="G98" s="23"/>
      <c r="H98" s="79">
        <v>0</v>
      </c>
      <c r="I98" s="23"/>
      <c r="J98" s="79">
        <v>0</v>
      </c>
      <c r="K98" s="23"/>
      <c r="L98" s="79">
        <v>0</v>
      </c>
      <c r="M98" s="23"/>
      <c r="N98" s="79">
        <v>0</v>
      </c>
      <c r="O98" s="23"/>
      <c r="P98" s="79">
        <v>0</v>
      </c>
      <c r="Q98" s="23"/>
      <c r="R98" s="79">
        <v>0</v>
      </c>
      <c r="S98" s="23"/>
      <c r="T98" s="79">
        <v>0</v>
      </c>
      <c r="U98" s="23">
        <f t="shared" si="1"/>
        <v>0</v>
      </c>
      <c r="V98" s="79">
        <f t="shared" si="1"/>
        <v>0</v>
      </c>
    </row>
    <row r="99" spans="1:22" s="76" customFormat="1" ht="63.75" x14ac:dyDescent="0.2">
      <c r="A99" s="173"/>
      <c r="B99" s="81" t="s">
        <v>237</v>
      </c>
      <c r="C99" s="23"/>
      <c r="D99" s="79">
        <v>0</v>
      </c>
      <c r="E99" s="23"/>
      <c r="F99" s="79">
        <v>0</v>
      </c>
      <c r="G99" s="23"/>
      <c r="H99" s="79">
        <v>0</v>
      </c>
      <c r="I99" s="23"/>
      <c r="J99" s="79">
        <v>0</v>
      </c>
      <c r="K99" s="23"/>
      <c r="L99" s="79">
        <v>0</v>
      </c>
      <c r="M99" s="23"/>
      <c r="N99" s="79">
        <v>0</v>
      </c>
      <c r="O99" s="23"/>
      <c r="P99" s="79">
        <v>0</v>
      </c>
      <c r="Q99" s="23"/>
      <c r="R99" s="79">
        <v>0</v>
      </c>
      <c r="S99" s="23"/>
      <c r="T99" s="79">
        <v>0</v>
      </c>
      <c r="U99" s="23">
        <f t="shared" si="1"/>
        <v>0</v>
      </c>
      <c r="V99" s="79">
        <f t="shared" si="1"/>
        <v>0</v>
      </c>
    </row>
    <row r="100" spans="1:22" s="76" customFormat="1" ht="89.25" x14ac:dyDescent="0.2">
      <c r="A100" s="82">
        <v>52</v>
      </c>
      <c r="B100" s="81" t="s">
        <v>234</v>
      </c>
      <c r="C100" s="23"/>
      <c r="D100" s="79">
        <v>0</v>
      </c>
      <c r="E100" s="23"/>
      <c r="F100" s="79">
        <v>0</v>
      </c>
      <c r="G100" s="23"/>
      <c r="H100" s="79">
        <v>0</v>
      </c>
      <c r="I100" s="23"/>
      <c r="J100" s="79">
        <v>0</v>
      </c>
      <c r="K100" s="23"/>
      <c r="L100" s="79">
        <v>0</v>
      </c>
      <c r="M100" s="23"/>
      <c r="N100" s="79">
        <v>0</v>
      </c>
      <c r="O100" s="23"/>
      <c r="P100" s="79">
        <v>0</v>
      </c>
      <c r="Q100" s="23"/>
      <c r="R100" s="79">
        <v>0</v>
      </c>
      <c r="S100" s="23"/>
      <c r="T100" s="79">
        <v>0</v>
      </c>
      <c r="U100" s="23">
        <f t="shared" si="1"/>
        <v>0</v>
      </c>
      <c r="V100" s="79">
        <f t="shared" si="1"/>
        <v>0</v>
      </c>
    </row>
    <row r="101" spans="1:22" s="76" customFormat="1" ht="14.25" x14ac:dyDescent="0.2">
      <c r="A101" s="82">
        <v>53</v>
      </c>
      <c r="B101" s="81" t="s">
        <v>238</v>
      </c>
      <c r="C101" s="23"/>
      <c r="D101" s="79">
        <v>0</v>
      </c>
      <c r="E101" s="23"/>
      <c r="F101" s="79">
        <v>0</v>
      </c>
      <c r="G101" s="23"/>
      <c r="H101" s="79">
        <v>0</v>
      </c>
      <c r="I101" s="23"/>
      <c r="J101" s="79">
        <v>0</v>
      </c>
      <c r="K101" s="23"/>
      <c r="L101" s="79">
        <v>0</v>
      </c>
      <c r="M101" s="23"/>
      <c r="N101" s="79">
        <v>0</v>
      </c>
      <c r="O101" s="23"/>
      <c r="P101" s="79">
        <v>0</v>
      </c>
      <c r="Q101" s="23"/>
      <c r="R101" s="79">
        <v>0</v>
      </c>
      <c r="S101" s="23"/>
      <c r="T101" s="79">
        <v>0</v>
      </c>
      <c r="U101" s="23">
        <f t="shared" si="1"/>
        <v>0</v>
      </c>
      <c r="V101" s="79">
        <f t="shared" si="1"/>
        <v>0</v>
      </c>
    </row>
    <row r="102" spans="1:22" s="76" customFormat="1" ht="76.5" x14ac:dyDescent="0.2">
      <c r="A102" s="82">
        <v>54</v>
      </c>
      <c r="B102" s="81" t="s">
        <v>239</v>
      </c>
      <c r="C102" s="23"/>
      <c r="D102" s="79">
        <v>0</v>
      </c>
      <c r="E102" s="23"/>
      <c r="F102" s="79">
        <v>0</v>
      </c>
      <c r="G102" s="23"/>
      <c r="H102" s="79">
        <v>0</v>
      </c>
      <c r="I102" s="23"/>
      <c r="J102" s="79">
        <v>0</v>
      </c>
      <c r="K102" s="23"/>
      <c r="L102" s="79">
        <v>0</v>
      </c>
      <c r="M102" s="23"/>
      <c r="N102" s="79">
        <v>0</v>
      </c>
      <c r="O102" s="23"/>
      <c r="P102" s="79">
        <v>0</v>
      </c>
      <c r="Q102" s="23"/>
      <c r="R102" s="79">
        <v>0</v>
      </c>
      <c r="S102" s="23"/>
      <c r="T102" s="79">
        <v>0</v>
      </c>
      <c r="U102" s="23">
        <f t="shared" si="1"/>
        <v>0</v>
      </c>
      <c r="V102" s="79">
        <f t="shared" si="1"/>
        <v>0</v>
      </c>
    </row>
    <row r="103" spans="1:22" s="76" customFormat="1" ht="76.5" x14ac:dyDescent="0.2">
      <c r="A103" s="82">
        <v>55</v>
      </c>
      <c r="B103" s="81" t="s">
        <v>240</v>
      </c>
      <c r="C103" s="23"/>
      <c r="D103" s="79">
        <v>0</v>
      </c>
      <c r="E103" s="23"/>
      <c r="F103" s="79">
        <v>0</v>
      </c>
      <c r="G103" s="23"/>
      <c r="H103" s="79">
        <v>0</v>
      </c>
      <c r="I103" s="23"/>
      <c r="J103" s="79">
        <v>0</v>
      </c>
      <c r="K103" s="23"/>
      <c r="L103" s="79">
        <v>0</v>
      </c>
      <c r="M103" s="23"/>
      <c r="N103" s="79">
        <v>0</v>
      </c>
      <c r="O103" s="23"/>
      <c r="P103" s="79">
        <v>0</v>
      </c>
      <c r="Q103" s="23"/>
      <c r="R103" s="79">
        <v>0</v>
      </c>
      <c r="S103" s="23"/>
      <c r="T103" s="79">
        <v>0</v>
      </c>
      <c r="U103" s="23">
        <f t="shared" si="1"/>
        <v>0</v>
      </c>
      <c r="V103" s="79">
        <f t="shared" si="1"/>
        <v>0</v>
      </c>
    </row>
    <row r="104" spans="1:22" s="76" customFormat="1" ht="14.25" x14ac:dyDescent="0.2">
      <c r="A104" s="174" t="s">
        <v>241</v>
      </c>
      <c r="B104" s="174"/>
      <c r="C104" s="23"/>
      <c r="D104" s="79"/>
      <c r="E104" s="23"/>
      <c r="F104" s="79"/>
      <c r="G104" s="23"/>
      <c r="H104" s="79"/>
      <c r="I104" s="23"/>
      <c r="J104" s="79"/>
      <c r="K104" s="23"/>
      <c r="L104" s="79"/>
      <c r="M104" s="23"/>
      <c r="N104" s="79"/>
      <c r="O104" s="23"/>
      <c r="P104" s="79"/>
      <c r="Q104" s="23"/>
      <c r="R104" s="79"/>
      <c r="S104" s="23"/>
      <c r="T104" s="79"/>
      <c r="U104" s="23">
        <f t="shared" si="1"/>
        <v>0</v>
      </c>
      <c r="V104" s="79">
        <f t="shared" si="1"/>
        <v>0</v>
      </c>
    </row>
    <row r="105" spans="1:22" s="76" customFormat="1" ht="76.5" x14ac:dyDescent="0.2">
      <c r="A105" s="173">
        <v>56</v>
      </c>
      <c r="B105" s="81" t="s">
        <v>242</v>
      </c>
      <c r="C105" s="23">
        <v>10</v>
      </c>
      <c r="D105" s="79">
        <v>1069124.5</v>
      </c>
      <c r="E105" s="23"/>
      <c r="F105" s="79">
        <v>0</v>
      </c>
      <c r="G105" s="23"/>
      <c r="H105" s="79">
        <v>0</v>
      </c>
      <c r="I105" s="23"/>
      <c r="J105" s="79">
        <v>0</v>
      </c>
      <c r="K105" s="23"/>
      <c r="L105" s="79">
        <v>0</v>
      </c>
      <c r="M105" s="23"/>
      <c r="N105" s="79">
        <v>0</v>
      </c>
      <c r="O105" s="23"/>
      <c r="P105" s="79">
        <v>0</v>
      </c>
      <c r="Q105" s="23"/>
      <c r="R105" s="79">
        <v>0</v>
      </c>
      <c r="S105" s="23"/>
      <c r="T105" s="79">
        <v>0</v>
      </c>
      <c r="U105" s="23">
        <f t="shared" si="1"/>
        <v>10</v>
      </c>
      <c r="V105" s="79">
        <f t="shared" si="1"/>
        <v>1069124.5</v>
      </c>
    </row>
    <row r="106" spans="1:22" s="76" customFormat="1" ht="25.5" x14ac:dyDescent="0.2">
      <c r="A106" s="173"/>
      <c r="B106" s="81" t="s">
        <v>243</v>
      </c>
      <c r="C106" s="23"/>
      <c r="D106" s="79">
        <v>0</v>
      </c>
      <c r="E106" s="23"/>
      <c r="F106" s="79">
        <v>0</v>
      </c>
      <c r="G106" s="23"/>
      <c r="H106" s="79">
        <v>0</v>
      </c>
      <c r="I106" s="23"/>
      <c r="J106" s="79">
        <v>0</v>
      </c>
      <c r="K106" s="23"/>
      <c r="L106" s="79">
        <v>0</v>
      </c>
      <c r="M106" s="23"/>
      <c r="N106" s="79">
        <v>0</v>
      </c>
      <c r="O106" s="23"/>
      <c r="P106" s="79">
        <v>0</v>
      </c>
      <c r="Q106" s="23"/>
      <c r="R106" s="79">
        <v>0</v>
      </c>
      <c r="S106" s="23"/>
      <c r="T106" s="79">
        <v>0</v>
      </c>
      <c r="U106" s="23">
        <f t="shared" si="1"/>
        <v>0</v>
      </c>
      <c r="V106" s="79">
        <f t="shared" si="1"/>
        <v>0</v>
      </c>
    </row>
    <row r="107" spans="1:22" s="76" customFormat="1" ht="25.5" x14ac:dyDescent="0.2">
      <c r="A107" s="173"/>
      <c r="B107" s="81" t="s">
        <v>244</v>
      </c>
      <c r="C107" s="23"/>
      <c r="D107" s="79">
        <v>0</v>
      </c>
      <c r="E107" s="23"/>
      <c r="F107" s="79">
        <v>0</v>
      </c>
      <c r="G107" s="23"/>
      <c r="H107" s="79">
        <v>0</v>
      </c>
      <c r="I107" s="23"/>
      <c r="J107" s="79">
        <v>0</v>
      </c>
      <c r="K107" s="23"/>
      <c r="L107" s="79">
        <v>0</v>
      </c>
      <c r="M107" s="23"/>
      <c r="N107" s="79">
        <v>0</v>
      </c>
      <c r="O107" s="23"/>
      <c r="P107" s="79">
        <v>0</v>
      </c>
      <c r="Q107" s="23"/>
      <c r="R107" s="79">
        <v>0</v>
      </c>
      <c r="S107" s="23"/>
      <c r="T107" s="79">
        <v>0</v>
      </c>
      <c r="U107" s="23">
        <f t="shared" si="1"/>
        <v>0</v>
      </c>
      <c r="V107" s="79">
        <f t="shared" si="1"/>
        <v>0</v>
      </c>
    </row>
    <row r="108" spans="1:22" s="76" customFormat="1" ht="38.25" x14ac:dyDescent="0.2">
      <c r="A108" s="82">
        <v>57</v>
      </c>
      <c r="B108" s="81" t="s">
        <v>245</v>
      </c>
      <c r="C108" s="23"/>
      <c r="D108" s="79">
        <v>0</v>
      </c>
      <c r="E108" s="23"/>
      <c r="F108" s="79">
        <v>0</v>
      </c>
      <c r="G108" s="23"/>
      <c r="H108" s="79">
        <v>0</v>
      </c>
      <c r="I108" s="23"/>
      <c r="J108" s="79">
        <v>0</v>
      </c>
      <c r="K108" s="23"/>
      <c r="L108" s="79">
        <v>0</v>
      </c>
      <c r="M108" s="23"/>
      <c r="N108" s="79">
        <v>0</v>
      </c>
      <c r="O108" s="23"/>
      <c r="P108" s="79">
        <v>0</v>
      </c>
      <c r="Q108" s="23"/>
      <c r="R108" s="79">
        <v>0</v>
      </c>
      <c r="S108" s="23"/>
      <c r="T108" s="79">
        <v>0</v>
      </c>
      <c r="U108" s="23">
        <f t="shared" si="1"/>
        <v>0</v>
      </c>
      <c r="V108" s="79">
        <f t="shared" si="1"/>
        <v>0</v>
      </c>
    </row>
    <row r="109" spans="1:22" s="76" customFormat="1" ht="14.25" x14ac:dyDescent="0.2">
      <c r="A109" s="174" t="s">
        <v>246</v>
      </c>
      <c r="B109" s="174"/>
      <c r="C109" s="23"/>
      <c r="D109" s="79"/>
      <c r="E109" s="23"/>
      <c r="F109" s="79"/>
      <c r="G109" s="23"/>
      <c r="H109" s="79"/>
      <c r="I109" s="23"/>
      <c r="J109" s="79"/>
      <c r="K109" s="23"/>
      <c r="L109" s="79"/>
      <c r="M109" s="23"/>
      <c r="N109" s="79"/>
      <c r="O109" s="23"/>
      <c r="P109" s="79"/>
      <c r="Q109" s="23"/>
      <c r="R109" s="79"/>
      <c r="S109" s="23"/>
      <c r="T109" s="79"/>
      <c r="U109" s="23">
        <f t="shared" si="1"/>
        <v>0</v>
      </c>
      <c r="V109" s="79">
        <f t="shared" si="1"/>
        <v>0</v>
      </c>
    </row>
    <row r="110" spans="1:22" s="76" customFormat="1" ht="38.25" x14ac:dyDescent="0.2">
      <c r="A110" s="173">
        <v>58</v>
      </c>
      <c r="B110" s="81" t="s">
        <v>247</v>
      </c>
      <c r="C110" s="23"/>
      <c r="D110" s="79">
        <v>0</v>
      </c>
      <c r="E110" s="23"/>
      <c r="F110" s="79">
        <v>0</v>
      </c>
      <c r="G110" s="23"/>
      <c r="H110" s="79">
        <v>0</v>
      </c>
      <c r="I110" s="23"/>
      <c r="J110" s="79">
        <v>0</v>
      </c>
      <c r="K110" s="23"/>
      <c r="L110" s="79">
        <v>0</v>
      </c>
      <c r="M110" s="23"/>
      <c r="N110" s="79">
        <v>0</v>
      </c>
      <c r="O110" s="23"/>
      <c r="P110" s="79">
        <v>0</v>
      </c>
      <c r="Q110" s="23"/>
      <c r="R110" s="79">
        <v>0</v>
      </c>
      <c r="S110" s="23"/>
      <c r="T110" s="79">
        <v>0</v>
      </c>
      <c r="U110" s="23">
        <f t="shared" si="1"/>
        <v>0</v>
      </c>
      <c r="V110" s="79">
        <f t="shared" si="1"/>
        <v>0</v>
      </c>
    </row>
    <row r="111" spans="1:22" s="76" customFormat="1" ht="51" x14ac:dyDescent="0.2">
      <c r="A111" s="173"/>
      <c r="B111" s="81" t="s">
        <v>248</v>
      </c>
      <c r="C111" s="23"/>
      <c r="D111" s="79">
        <v>0</v>
      </c>
      <c r="E111" s="23"/>
      <c r="F111" s="79">
        <v>0</v>
      </c>
      <c r="G111" s="23"/>
      <c r="H111" s="79">
        <v>0</v>
      </c>
      <c r="I111" s="23"/>
      <c r="J111" s="79">
        <v>0</v>
      </c>
      <c r="K111" s="23"/>
      <c r="L111" s="79">
        <v>0</v>
      </c>
      <c r="M111" s="23"/>
      <c r="N111" s="79">
        <v>0</v>
      </c>
      <c r="O111" s="23"/>
      <c r="P111" s="79">
        <v>0</v>
      </c>
      <c r="Q111" s="23"/>
      <c r="R111" s="79">
        <v>0</v>
      </c>
      <c r="S111" s="23"/>
      <c r="T111" s="79">
        <v>0</v>
      </c>
      <c r="U111" s="23">
        <f t="shared" si="1"/>
        <v>0</v>
      </c>
      <c r="V111" s="79">
        <f t="shared" si="1"/>
        <v>0</v>
      </c>
    </row>
    <row r="112" spans="1:22" s="76" customFormat="1" ht="89.25" x14ac:dyDescent="0.2">
      <c r="A112" s="173"/>
      <c r="B112" s="81" t="s">
        <v>105</v>
      </c>
      <c r="C112" s="23"/>
      <c r="D112" s="79">
        <v>0</v>
      </c>
      <c r="E112" s="23"/>
      <c r="F112" s="79">
        <v>0</v>
      </c>
      <c r="G112" s="23"/>
      <c r="H112" s="79">
        <v>0</v>
      </c>
      <c r="I112" s="23"/>
      <c r="J112" s="79">
        <v>0</v>
      </c>
      <c r="K112" s="23"/>
      <c r="L112" s="79">
        <v>0</v>
      </c>
      <c r="M112" s="23"/>
      <c r="N112" s="79">
        <v>0</v>
      </c>
      <c r="O112" s="23"/>
      <c r="P112" s="79">
        <v>0</v>
      </c>
      <c r="Q112" s="23"/>
      <c r="R112" s="79">
        <v>0</v>
      </c>
      <c r="S112" s="23"/>
      <c r="T112" s="79">
        <v>0</v>
      </c>
      <c r="U112" s="23">
        <f t="shared" si="1"/>
        <v>0</v>
      </c>
      <c r="V112" s="79">
        <f t="shared" si="1"/>
        <v>0</v>
      </c>
    </row>
    <row r="113" spans="1:22" s="76" customFormat="1" ht="89.25" x14ac:dyDescent="0.2">
      <c r="A113" s="173"/>
      <c r="B113" s="81" t="s">
        <v>105</v>
      </c>
      <c r="C113" s="23"/>
      <c r="D113" s="79">
        <v>0</v>
      </c>
      <c r="E113" s="23"/>
      <c r="F113" s="79">
        <v>0</v>
      </c>
      <c r="G113" s="23"/>
      <c r="H113" s="79">
        <v>0</v>
      </c>
      <c r="I113" s="23"/>
      <c r="J113" s="79">
        <v>0</v>
      </c>
      <c r="K113" s="23"/>
      <c r="L113" s="79">
        <v>0</v>
      </c>
      <c r="M113" s="23"/>
      <c r="N113" s="79">
        <v>0</v>
      </c>
      <c r="O113" s="23"/>
      <c r="P113" s="79">
        <v>0</v>
      </c>
      <c r="Q113" s="23"/>
      <c r="R113" s="79">
        <v>0</v>
      </c>
      <c r="S113" s="23"/>
      <c r="T113" s="79">
        <v>0</v>
      </c>
      <c r="U113" s="23">
        <f t="shared" si="1"/>
        <v>0</v>
      </c>
      <c r="V113" s="79">
        <f t="shared" si="1"/>
        <v>0</v>
      </c>
    </row>
    <row r="114" spans="1:22" s="76" customFormat="1" ht="14.25" x14ac:dyDescent="0.2">
      <c r="A114" s="174" t="s">
        <v>249</v>
      </c>
      <c r="B114" s="174"/>
      <c r="C114" s="23"/>
      <c r="D114" s="79"/>
      <c r="E114" s="23"/>
      <c r="F114" s="79"/>
      <c r="G114" s="23"/>
      <c r="H114" s="79"/>
      <c r="I114" s="23"/>
      <c r="J114" s="79"/>
      <c r="K114" s="23"/>
      <c r="L114" s="79"/>
      <c r="M114" s="23"/>
      <c r="N114" s="79"/>
      <c r="O114" s="23"/>
      <c r="P114" s="79"/>
      <c r="Q114" s="23"/>
      <c r="R114" s="79"/>
      <c r="S114" s="23"/>
      <c r="T114" s="79"/>
      <c r="U114" s="23">
        <f t="shared" si="1"/>
        <v>0</v>
      </c>
      <c r="V114" s="79">
        <f t="shared" si="1"/>
        <v>0</v>
      </c>
    </row>
    <row r="115" spans="1:22" s="76" customFormat="1" ht="76.5" x14ac:dyDescent="0.2">
      <c r="A115" s="82">
        <v>59</v>
      </c>
      <c r="B115" s="81" t="s">
        <v>250</v>
      </c>
      <c r="C115" s="23">
        <v>2</v>
      </c>
      <c r="D115" s="79">
        <v>416522.54</v>
      </c>
      <c r="E115" s="23"/>
      <c r="F115" s="79">
        <v>0</v>
      </c>
      <c r="G115" s="23"/>
      <c r="H115" s="79">
        <v>0</v>
      </c>
      <c r="I115" s="23"/>
      <c r="J115" s="79">
        <v>0</v>
      </c>
      <c r="K115" s="23"/>
      <c r="L115" s="79">
        <v>0</v>
      </c>
      <c r="M115" s="23"/>
      <c r="N115" s="79">
        <v>0</v>
      </c>
      <c r="O115" s="23"/>
      <c r="P115" s="79">
        <v>0</v>
      </c>
      <c r="Q115" s="23"/>
      <c r="R115" s="79">
        <v>0</v>
      </c>
      <c r="S115" s="23"/>
      <c r="T115" s="79">
        <v>0</v>
      </c>
      <c r="U115" s="23">
        <f t="shared" si="1"/>
        <v>2</v>
      </c>
      <c r="V115" s="79">
        <f t="shared" si="1"/>
        <v>416522.54</v>
      </c>
    </row>
    <row r="116" spans="1:22" s="76" customFormat="1" ht="14.25" x14ac:dyDescent="0.2">
      <c r="A116" s="82">
        <v>60</v>
      </c>
      <c r="B116" s="81" t="s">
        <v>251</v>
      </c>
      <c r="C116" s="23"/>
      <c r="D116" s="79">
        <v>0</v>
      </c>
      <c r="E116" s="23"/>
      <c r="F116" s="79">
        <v>0</v>
      </c>
      <c r="G116" s="23"/>
      <c r="H116" s="79">
        <v>0</v>
      </c>
      <c r="I116" s="23"/>
      <c r="J116" s="79">
        <v>0</v>
      </c>
      <c r="K116" s="23"/>
      <c r="L116" s="79">
        <v>0</v>
      </c>
      <c r="M116" s="23"/>
      <c r="N116" s="79">
        <v>0</v>
      </c>
      <c r="O116" s="23"/>
      <c r="P116" s="79">
        <v>0</v>
      </c>
      <c r="Q116" s="23"/>
      <c r="R116" s="79">
        <v>0</v>
      </c>
      <c r="S116" s="23"/>
      <c r="T116" s="79">
        <v>0</v>
      </c>
      <c r="U116" s="23">
        <f t="shared" si="1"/>
        <v>0</v>
      </c>
      <c r="V116" s="79">
        <f t="shared" si="1"/>
        <v>0</v>
      </c>
    </row>
    <row r="117" spans="1:22" s="86" customFormat="1" x14ac:dyDescent="0.25">
      <c r="A117" s="83"/>
      <c r="B117" s="84" t="s">
        <v>75</v>
      </c>
      <c r="C117" s="85">
        <f>SUM(C8:C116)</f>
        <v>804</v>
      </c>
      <c r="D117" s="93">
        <f>SUM(D8:D116)</f>
        <v>136542448.94</v>
      </c>
      <c r="E117" s="85">
        <f t="shared" ref="E117:V117" si="2">SUM(E8:E116)</f>
        <v>76</v>
      </c>
      <c r="F117" s="93">
        <f t="shared" si="2"/>
        <v>22889520.080000002</v>
      </c>
      <c r="G117" s="85">
        <f t="shared" si="2"/>
        <v>5</v>
      </c>
      <c r="H117" s="93">
        <f t="shared" si="2"/>
        <v>1399298.9</v>
      </c>
      <c r="I117" s="85">
        <f t="shared" si="2"/>
        <v>28</v>
      </c>
      <c r="J117" s="93">
        <f t="shared" si="2"/>
        <v>5081653.1399999997</v>
      </c>
      <c r="K117" s="85">
        <f t="shared" si="2"/>
        <v>140</v>
      </c>
      <c r="L117" s="93">
        <f t="shared" si="2"/>
        <v>18921344.139999997</v>
      </c>
      <c r="M117" s="85">
        <f t="shared" si="2"/>
        <v>460</v>
      </c>
      <c r="N117" s="93">
        <f t="shared" si="2"/>
        <v>87282378.299999982</v>
      </c>
      <c r="O117" s="85">
        <f t="shared" si="2"/>
        <v>315</v>
      </c>
      <c r="P117" s="93">
        <f t="shared" si="2"/>
        <v>56859169.70000001</v>
      </c>
      <c r="Q117" s="85">
        <f t="shared" si="2"/>
        <v>370</v>
      </c>
      <c r="R117" s="93">
        <f t="shared" si="2"/>
        <v>25465505.300000001</v>
      </c>
      <c r="S117" s="85">
        <f t="shared" si="2"/>
        <v>3</v>
      </c>
      <c r="T117" s="93">
        <f t="shared" si="2"/>
        <v>453112.77</v>
      </c>
      <c r="U117" s="85">
        <f t="shared" si="2"/>
        <v>2201</v>
      </c>
      <c r="V117" s="93">
        <f t="shared" si="2"/>
        <v>354894431.26999998</v>
      </c>
    </row>
    <row r="119" spans="1:22" x14ac:dyDescent="0.2">
      <c r="U119" s="94"/>
      <c r="V119" s="94"/>
    </row>
  </sheetData>
  <mergeCells count="45">
    <mergeCell ref="A3:I3"/>
    <mergeCell ref="A30:A37"/>
    <mergeCell ref="A47:A49"/>
    <mergeCell ref="A57:A60"/>
    <mergeCell ref="A63:A67"/>
    <mergeCell ref="A5:A6"/>
    <mergeCell ref="B5:B6"/>
    <mergeCell ref="A12:B12"/>
    <mergeCell ref="A13:A14"/>
    <mergeCell ref="A16:B16"/>
    <mergeCell ref="A17:A18"/>
    <mergeCell ref="A19:B19"/>
    <mergeCell ref="A22:B22"/>
    <mergeCell ref="A24:B24"/>
    <mergeCell ref="A26:B26"/>
    <mergeCell ref="A29:B29"/>
    <mergeCell ref="Q5:R5"/>
    <mergeCell ref="S5:T5"/>
    <mergeCell ref="U5:V5"/>
    <mergeCell ref="A7:B7"/>
    <mergeCell ref="A8:A10"/>
    <mergeCell ref="G5:H5"/>
    <mergeCell ref="I5:J5"/>
    <mergeCell ref="K5:L5"/>
    <mergeCell ref="M5:N5"/>
    <mergeCell ref="O5:P5"/>
    <mergeCell ref="C5:D5"/>
    <mergeCell ref="E5:F5"/>
    <mergeCell ref="A43:B43"/>
    <mergeCell ref="A46:B46"/>
    <mergeCell ref="A55:B55"/>
    <mergeCell ref="A62:B62"/>
    <mergeCell ref="A69:B69"/>
    <mergeCell ref="A75:B75"/>
    <mergeCell ref="A70:A71"/>
    <mergeCell ref="A77:B77"/>
    <mergeCell ref="A91:B91"/>
    <mergeCell ref="A92:A93"/>
    <mergeCell ref="A110:A113"/>
    <mergeCell ref="A114:B114"/>
    <mergeCell ref="A95:B95"/>
    <mergeCell ref="A96:A99"/>
    <mergeCell ref="A104:B104"/>
    <mergeCell ref="A105:A107"/>
    <mergeCell ref="A109:B109"/>
  </mergeCells>
  <pageMargins left="0.70866141732283472" right="0.70866141732283472" top="0.74803149606299213" bottom="0.74803149606299213" header="0.31496062992125984" footer="0.31496062992125984"/>
  <pageSetup paperSize="9" scale="34" fitToHeight="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3"/>
  <sheetViews>
    <sheetView workbookViewId="0">
      <pane xSplit="7" ySplit="6" topLeftCell="H70" activePane="bottomRight" state="frozen"/>
      <selection pane="topRight" activeCell="H1" sqref="H1"/>
      <selection pane="bottomLeft" activeCell="A7" sqref="A7"/>
      <selection pane="bottomRight" activeCell="H20" sqref="H20"/>
    </sheetView>
  </sheetViews>
  <sheetFormatPr defaultRowHeight="15" x14ac:dyDescent="0.2"/>
  <cols>
    <col min="1" max="1" width="9.140625" style="1"/>
    <col min="2" max="2" width="50.85546875" style="5" customWidth="1"/>
    <col min="3" max="6" width="13.85546875" style="42" hidden="1" customWidth="1"/>
    <col min="7" max="7" width="18.42578125" style="45" customWidth="1"/>
    <col min="8" max="14" width="11.28515625" style="10" customWidth="1"/>
    <col min="15" max="15" width="14.5703125" style="9" customWidth="1"/>
    <col min="16" max="19" width="14.5703125" style="10" customWidth="1"/>
    <col min="20" max="20" width="14.5703125" style="9" customWidth="1"/>
    <col min="21" max="24" width="14.5703125" style="10" customWidth="1"/>
    <col min="25" max="16384" width="9.140625" style="1"/>
  </cols>
  <sheetData>
    <row r="1" spans="1:25" x14ac:dyDescent="0.2">
      <c r="N1" s="11"/>
      <c r="S1" s="11"/>
      <c r="X1" s="11" t="s">
        <v>79</v>
      </c>
    </row>
    <row r="3" spans="1:25" ht="15.75" x14ac:dyDescent="0.25">
      <c r="A3" s="1" t="s">
        <v>255</v>
      </c>
      <c r="B3" s="20"/>
      <c r="C3" s="39"/>
      <c r="D3" s="39"/>
      <c r="E3" s="39"/>
      <c r="F3" s="39"/>
      <c r="G3" s="3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5" ht="59.25" customHeight="1" x14ac:dyDescent="0.2">
      <c r="A4" s="98"/>
      <c r="B4" s="180" t="s">
        <v>1</v>
      </c>
      <c r="C4" s="121" t="s">
        <v>113</v>
      </c>
      <c r="D4" s="122"/>
      <c r="E4" s="122"/>
      <c r="F4" s="123"/>
      <c r="G4" s="107" t="s">
        <v>78</v>
      </c>
      <c r="H4" s="167" t="s">
        <v>106</v>
      </c>
      <c r="I4" s="168"/>
      <c r="J4" s="168"/>
      <c r="K4" s="168"/>
      <c r="L4" s="168"/>
      <c r="M4" s="168"/>
      <c r="N4" s="168"/>
      <c r="O4" s="105" t="s">
        <v>117</v>
      </c>
      <c r="P4" s="105"/>
      <c r="Q4" s="105"/>
      <c r="R4" s="105"/>
      <c r="S4" s="105"/>
      <c r="T4" s="169" t="s">
        <v>112</v>
      </c>
      <c r="U4" s="170"/>
      <c r="V4" s="170"/>
      <c r="W4" s="170"/>
      <c r="X4" s="171"/>
    </row>
    <row r="5" spans="1:25" s="2" customFormat="1" ht="32.25" customHeight="1" x14ac:dyDescent="0.2">
      <c r="A5" s="98"/>
      <c r="B5" s="180"/>
      <c r="C5" s="126" t="s">
        <v>109</v>
      </c>
      <c r="D5" s="127"/>
      <c r="E5" s="126" t="s">
        <v>131</v>
      </c>
      <c r="F5" s="127"/>
      <c r="G5" s="107"/>
      <c r="H5" s="184" t="s">
        <v>66</v>
      </c>
      <c r="I5" s="181" t="s">
        <v>65</v>
      </c>
      <c r="J5" s="182"/>
      <c r="K5" s="183"/>
      <c r="L5" s="184" t="s">
        <v>67</v>
      </c>
      <c r="M5" s="184" t="s">
        <v>68</v>
      </c>
      <c r="N5" s="184" t="s">
        <v>69</v>
      </c>
      <c r="O5" s="109" t="s">
        <v>74</v>
      </c>
      <c r="P5" s="167" t="s">
        <v>65</v>
      </c>
      <c r="Q5" s="168"/>
      <c r="R5" s="168"/>
      <c r="S5" s="172"/>
      <c r="T5" s="161" t="s">
        <v>74</v>
      </c>
      <c r="U5" s="167" t="s">
        <v>65</v>
      </c>
      <c r="V5" s="168"/>
      <c r="W5" s="168"/>
      <c r="X5" s="172"/>
    </row>
    <row r="6" spans="1:25" s="6" customFormat="1" ht="43.5" customHeight="1" x14ac:dyDescent="0.2">
      <c r="A6" s="98"/>
      <c r="B6" s="180"/>
      <c r="C6" s="49" t="s">
        <v>107</v>
      </c>
      <c r="D6" s="49" t="s">
        <v>111</v>
      </c>
      <c r="E6" s="49" t="s">
        <v>107</v>
      </c>
      <c r="F6" s="49" t="s">
        <v>111</v>
      </c>
      <c r="G6" s="107"/>
      <c r="H6" s="184"/>
      <c r="I6" s="97" t="s">
        <v>274</v>
      </c>
      <c r="J6" s="97" t="s">
        <v>275</v>
      </c>
      <c r="K6" s="97" t="s">
        <v>276</v>
      </c>
      <c r="L6" s="184"/>
      <c r="M6" s="184"/>
      <c r="N6" s="184"/>
      <c r="O6" s="111"/>
      <c r="P6" s="69" t="s">
        <v>66</v>
      </c>
      <c r="Q6" s="69" t="s">
        <v>67</v>
      </c>
      <c r="R6" s="69" t="s">
        <v>68</v>
      </c>
      <c r="S6" s="69" t="s">
        <v>69</v>
      </c>
      <c r="T6" s="163"/>
      <c r="U6" s="69" t="s">
        <v>66</v>
      </c>
      <c r="V6" s="69" t="s">
        <v>67</v>
      </c>
      <c r="W6" s="69" t="s">
        <v>68</v>
      </c>
      <c r="X6" s="69" t="s">
        <v>69</v>
      </c>
    </row>
    <row r="7" spans="1:25" x14ac:dyDescent="0.2">
      <c r="A7" s="27">
        <v>1</v>
      </c>
      <c r="B7" s="3" t="s">
        <v>2</v>
      </c>
      <c r="C7" s="37"/>
      <c r="D7" s="37"/>
      <c r="E7" s="37"/>
      <c r="F7" s="37"/>
      <c r="G7" s="4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</row>
    <row r="8" spans="1:25" x14ac:dyDescent="0.2">
      <c r="A8" s="27">
        <v>2</v>
      </c>
      <c r="B8" s="3" t="s">
        <v>3</v>
      </c>
      <c r="C8" s="37"/>
      <c r="D8" s="37"/>
      <c r="E8" s="37"/>
      <c r="F8" s="37"/>
      <c r="G8" s="4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</row>
    <row r="9" spans="1:25" x14ac:dyDescent="0.2">
      <c r="A9" s="27">
        <v>3</v>
      </c>
      <c r="B9" s="3" t="s">
        <v>4</v>
      </c>
      <c r="C9" s="37"/>
      <c r="D9" s="37"/>
      <c r="E9" s="37"/>
      <c r="F9" s="37"/>
      <c r="G9" s="4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</row>
    <row r="10" spans="1:25" x14ac:dyDescent="0.2">
      <c r="A10" s="27">
        <v>4</v>
      </c>
      <c r="B10" s="3" t="s">
        <v>5</v>
      </c>
      <c r="C10" s="37"/>
      <c r="D10" s="37"/>
      <c r="E10" s="37"/>
      <c r="F10" s="37"/>
      <c r="G10" s="4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</row>
    <row r="11" spans="1:25" x14ac:dyDescent="0.2">
      <c r="A11" s="27">
        <v>5</v>
      </c>
      <c r="B11" s="3" t="s">
        <v>6</v>
      </c>
      <c r="C11" s="37"/>
      <c r="D11" s="37"/>
      <c r="E11" s="37"/>
      <c r="F11" s="37"/>
      <c r="G11" s="4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</row>
    <row r="12" spans="1:25" x14ac:dyDescent="0.2">
      <c r="A12" s="27">
        <v>6</v>
      </c>
      <c r="B12" s="3" t="s">
        <v>7</v>
      </c>
      <c r="C12" s="37"/>
      <c r="D12" s="37"/>
      <c r="E12" s="37"/>
      <c r="F12" s="37"/>
      <c r="G12" s="4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</row>
    <row r="13" spans="1:25" x14ac:dyDescent="0.2">
      <c r="A13" s="27">
        <v>7</v>
      </c>
      <c r="B13" s="3" t="s">
        <v>8</v>
      </c>
      <c r="C13" s="37"/>
      <c r="D13" s="37"/>
      <c r="E13" s="37"/>
      <c r="F13" s="37"/>
      <c r="G13" s="4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</row>
    <row r="14" spans="1:25" x14ac:dyDescent="0.2">
      <c r="A14" s="27">
        <v>8</v>
      </c>
      <c r="B14" s="3" t="s">
        <v>9</v>
      </c>
      <c r="C14" s="37"/>
      <c r="D14" s="37"/>
      <c r="E14" s="37"/>
      <c r="F14" s="37"/>
      <c r="G14" s="4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</row>
    <row r="15" spans="1:25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43">
        <v>865</v>
      </c>
      <c r="H15" s="13">
        <v>216</v>
      </c>
      <c r="I15" s="13">
        <v>72</v>
      </c>
      <c r="J15" s="13">
        <v>72</v>
      </c>
      <c r="K15" s="13">
        <v>72</v>
      </c>
      <c r="L15" s="13">
        <v>216</v>
      </c>
      <c r="M15" s="13">
        <v>216</v>
      </c>
      <c r="N15" s="13">
        <v>217</v>
      </c>
      <c r="O15" s="13">
        <v>776</v>
      </c>
      <c r="P15" s="27">
        <v>194</v>
      </c>
      <c r="Q15" s="27">
        <v>194</v>
      </c>
      <c r="R15" s="27">
        <v>194</v>
      </c>
      <c r="S15" s="27">
        <v>194</v>
      </c>
      <c r="T15" s="13">
        <v>89</v>
      </c>
      <c r="U15" s="13">
        <v>22</v>
      </c>
      <c r="V15" s="13">
        <v>22</v>
      </c>
      <c r="W15" s="13">
        <v>22</v>
      </c>
      <c r="X15" s="13">
        <v>23</v>
      </c>
      <c r="Y15" s="10"/>
    </row>
    <row r="16" spans="1:25" ht="17.25" customHeight="1" x14ac:dyDescent="0.2">
      <c r="A16" s="27">
        <v>10</v>
      </c>
      <c r="B16" s="3" t="s">
        <v>54</v>
      </c>
      <c r="C16" s="66"/>
      <c r="D16" s="66"/>
      <c r="E16" s="37"/>
      <c r="F16" s="37"/>
      <c r="G16" s="4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0"/>
    </row>
    <row r="17" spans="1:25" x14ac:dyDescent="0.2">
      <c r="A17" s="27">
        <v>11</v>
      </c>
      <c r="B17" s="3" t="s">
        <v>11</v>
      </c>
      <c r="C17" s="66"/>
      <c r="D17" s="66"/>
      <c r="E17" s="37"/>
      <c r="F17" s="37"/>
      <c r="G17" s="4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0"/>
    </row>
    <row r="18" spans="1:25" x14ac:dyDescent="0.2">
      <c r="A18" s="27">
        <v>12</v>
      </c>
      <c r="B18" s="3" t="s">
        <v>12</v>
      </c>
      <c r="C18" s="66"/>
      <c r="D18" s="66"/>
      <c r="E18" s="37"/>
      <c r="F18" s="37"/>
      <c r="G18" s="4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0"/>
    </row>
    <row r="19" spans="1:25" x14ac:dyDescent="0.2">
      <c r="A19" s="27">
        <v>13</v>
      </c>
      <c r="B19" s="3" t="s">
        <v>13</v>
      </c>
      <c r="C19" s="66"/>
      <c r="D19" s="66"/>
      <c r="E19" s="37"/>
      <c r="F19" s="37"/>
      <c r="G19" s="4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0"/>
    </row>
    <row r="20" spans="1:25" x14ac:dyDescent="0.2">
      <c r="A20" s="27">
        <v>14</v>
      </c>
      <c r="B20" s="3" t="s">
        <v>14</v>
      </c>
      <c r="C20" s="66"/>
      <c r="D20" s="66"/>
      <c r="E20" s="37"/>
      <c r="F20" s="37"/>
      <c r="G20" s="4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0"/>
    </row>
    <row r="21" spans="1:25" x14ac:dyDescent="0.2">
      <c r="A21" s="27">
        <v>15</v>
      </c>
      <c r="B21" s="3" t="s">
        <v>15</v>
      </c>
      <c r="C21" s="66"/>
      <c r="D21" s="66"/>
      <c r="E21" s="37"/>
      <c r="F21" s="37"/>
      <c r="G21" s="4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0"/>
    </row>
    <row r="22" spans="1:25" x14ac:dyDescent="0.2">
      <c r="A22" s="27">
        <v>16</v>
      </c>
      <c r="B22" s="3" t="s">
        <v>16</v>
      </c>
      <c r="C22" s="66"/>
      <c r="D22" s="66"/>
      <c r="E22" s="37"/>
      <c r="F22" s="37"/>
      <c r="G22" s="4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0"/>
    </row>
    <row r="23" spans="1:25" x14ac:dyDescent="0.2">
      <c r="A23" s="27">
        <v>17</v>
      </c>
      <c r="B23" s="3" t="s">
        <v>17</v>
      </c>
      <c r="C23" s="66"/>
      <c r="D23" s="66"/>
      <c r="E23" s="37"/>
      <c r="F23" s="37"/>
      <c r="G23" s="4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0"/>
    </row>
    <row r="24" spans="1:25" x14ac:dyDescent="0.2">
      <c r="A24" s="27">
        <v>18</v>
      </c>
      <c r="B24" s="3" t="s">
        <v>18</v>
      </c>
      <c r="C24" s="66"/>
      <c r="D24" s="66"/>
      <c r="E24" s="37"/>
      <c r="F24" s="37"/>
      <c r="G24" s="4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0"/>
    </row>
    <row r="25" spans="1:25" x14ac:dyDescent="0.2">
      <c r="A25" s="27">
        <v>19</v>
      </c>
      <c r="B25" s="3" t="s">
        <v>19</v>
      </c>
      <c r="C25" s="66"/>
      <c r="D25" s="66"/>
      <c r="E25" s="37"/>
      <c r="F25" s="37"/>
      <c r="G25" s="4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0"/>
    </row>
    <row r="26" spans="1:25" x14ac:dyDescent="0.2">
      <c r="A26" s="27">
        <v>20</v>
      </c>
      <c r="B26" s="3" t="s">
        <v>20</v>
      </c>
      <c r="C26" s="66"/>
      <c r="D26" s="66"/>
      <c r="E26" s="37"/>
      <c r="F26" s="37"/>
      <c r="G26" s="4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0"/>
    </row>
    <row r="27" spans="1:25" x14ac:dyDescent="0.2">
      <c r="A27" s="27">
        <v>21</v>
      </c>
      <c r="B27" s="3" t="s">
        <v>21</v>
      </c>
      <c r="C27" s="66"/>
      <c r="D27" s="66"/>
      <c r="E27" s="37"/>
      <c r="F27" s="37"/>
      <c r="G27" s="4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0"/>
    </row>
    <row r="28" spans="1:25" x14ac:dyDescent="0.2">
      <c r="A28" s="27">
        <v>22</v>
      </c>
      <c r="B28" s="3" t="s">
        <v>22</v>
      </c>
      <c r="C28" s="66"/>
      <c r="D28" s="66"/>
      <c r="E28" s="37"/>
      <c r="F28" s="37"/>
      <c r="G28" s="4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0"/>
    </row>
    <row r="29" spans="1:25" x14ac:dyDescent="0.2">
      <c r="A29" s="27">
        <v>23</v>
      </c>
      <c r="B29" s="3" t="s">
        <v>23</v>
      </c>
      <c r="C29" s="66"/>
      <c r="D29" s="66"/>
      <c r="E29" s="37"/>
      <c r="F29" s="37"/>
      <c r="G29" s="4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0"/>
    </row>
    <row r="30" spans="1:25" x14ac:dyDescent="0.2">
      <c r="A30" s="27">
        <v>24</v>
      </c>
      <c r="B30" s="3" t="s">
        <v>24</v>
      </c>
      <c r="C30" s="66"/>
      <c r="D30" s="66"/>
      <c r="E30" s="37"/>
      <c r="F30" s="37"/>
      <c r="G30" s="4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0"/>
    </row>
    <row r="31" spans="1:25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43">
        <v>440</v>
      </c>
      <c r="H31" s="13">
        <v>89</v>
      </c>
      <c r="I31" s="13">
        <v>11</v>
      </c>
      <c r="J31" s="13">
        <v>39</v>
      </c>
      <c r="K31" s="13">
        <v>39</v>
      </c>
      <c r="L31" s="13">
        <v>117</v>
      </c>
      <c r="M31" s="13">
        <v>117</v>
      </c>
      <c r="N31" s="13">
        <v>117</v>
      </c>
      <c r="O31" s="13">
        <v>236</v>
      </c>
      <c r="P31" s="27">
        <v>59</v>
      </c>
      <c r="Q31" s="27">
        <v>59</v>
      </c>
      <c r="R31" s="27">
        <v>59</v>
      </c>
      <c r="S31" s="27">
        <v>59</v>
      </c>
      <c r="T31" s="13">
        <v>204</v>
      </c>
      <c r="U31" s="13">
        <v>30</v>
      </c>
      <c r="V31" s="13">
        <v>58</v>
      </c>
      <c r="W31" s="13">
        <v>58</v>
      </c>
      <c r="X31" s="13">
        <v>58</v>
      </c>
      <c r="Y31" s="10"/>
    </row>
    <row r="32" spans="1:25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43">
        <v>260</v>
      </c>
      <c r="H32" s="13">
        <v>65</v>
      </c>
      <c r="I32" s="13">
        <v>22</v>
      </c>
      <c r="J32" s="13">
        <v>22</v>
      </c>
      <c r="K32" s="13">
        <v>21</v>
      </c>
      <c r="L32" s="13">
        <v>65</v>
      </c>
      <c r="M32" s="13">
        <v>65</v>
      </c>
      <c r="N32" s="13">
        <v>65</v>
      </c>
      <c r="O32" s="13">
        <v>142</v>
      </c>
      <c r="P32" s="27">
        <v>36</v>
      </c>
      <c r="Q32" s="27">
        <v>36</v>
      </c>
      <c r="R32" s="27">
        <v>36</v>
      </c>
      <c r="S32" s="27">
        <v>34</v>
      </c>
      <c r="T32" s="13">
        <v>118</v>
      </c>
      <c r="U32" s="13">
        <v>29</v>
      </c>
      <c r="V32" s="13">
        <v>29</v>
      </c>
      <c r="W32" s="13">
        <v>29</v>
      </c>
      <c r="X32" s="13">
        <v>31</v>
      </c>
      <c r="Y32" s="10"/>
    </row>
    <row r="33" spans="1:25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43">
        <v>503</v>
      </c>
      <c r="H33" s="13">
        <v>126</v>
      </c>
      <c r="I33" s="13">
        <v>42</v>
      </c>
      <c r="J33" s="13">
        <v>42</v>
      </c>
      <c r="K33" s="13">
        <v>42</v>
      </c>
      <c r="L33" s="13">
        <v>126</v>
      </c>
      <c r="M33" s="13">
        <v>126</v>
      </c>
      <c r="N33" s="13">
        <v>125</v>
      </c>
      <c r="O33" s="13">
        <v>270</v>
      </c>
      <c r="P33" s="27">
        <v>68</v>
      </c>
      <c r="Q33" s="27">
        <v>68</v>
      </c>
      <c r="R33" s="27">
        <v>68</v>
      </c>
      <c r="S33" s="27">
        <v>66</v>
      </c>
      <c r="T33" s="13">
        <v>233</v>
      </c>
      <c r="U33" s="13">
        <v>58</v>
      </c>
      <c r="V33" s="13">
        <v>58</v>
      </c>
      <c r="W33" s="13">
        <v>58</v>
      </c>
      <c r="X33" s="13">
        <v>59</v>
      </c>
      <c r="Y33" s="10"/>
    </row>
    <row r="34" spans="1:25" ht="30" x14ac:dyDescent="0.2">
      <c r="A34" s="27">
        <v>28</v>
      </c>
      <c r="B34" s="3" t="s">
        <v>57</v>
      </c>
      <c r="C34" s="66"/>
      <c r="D34" s="66"/>
      <c r="E34" s="37"/>
      <c r="F34" s="37"/>
      <c r="G34" s="4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0"/>
    </row>
    <row r="35" spans="1:25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43">
        <v>699</v>
      </c>
      <c r="H35" s="13">
        <v>175</v>
      </c>
      <c r="I35" s="13">
        <v>58</v>
      </c>
      <c r="J35" s="13">
        <v>59</v>
      </c>
      <c r="K35" s="13">
        <v>58</v>
      </c>
      <c r="L35" s="13">
        <v>175</v>
      </c>
      <c r="M35" s="13">
        <v>175</v>
      </c>
      <c r="N35" s="13">
        <v>174</v>
      </c>
      <c r="O35" s="13">
        <v>375</v>
      </c>
      <c r="P35" s="27">
        <v>94</v>
      </c>
      <c r="Q35" s="27">
        <v>94</v>
      </c>
      <c r="R35" s="27">
        <v>94</v>
      </c>
      <c r="S35" s="27">
        <v>93</v>
      </c>
      <c r="T35" s="13">
        <v>324</v>
      </c>
      <c r="U35" s="13">
        <v>81</v>
      </c>
      <c r="V35" s="13">
        <v>81</v>
      </c>
      <c r="W35" s="13">
        <v>81</v>
      </c>
      <c r="X35" s="13">
        <v>81</v>
      </c>
      <c r="Y35" s="10"/>
    </row>
    <row r="36" spans="1:25" ht="45" x14ac:dyDescent="0.2">
      <c r="A36" s="27">
        <v>30</v>
      </c>
      <c r="B36" s="3" t="s">
        <v>26</v>
      </c>
      <c r="C36" s="66"/>
      <c r="D36" s="66"/>
      <c r="E36" s="37"/>
      <c r="F36" s="37"/>
      <c r="G36" s="4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0"/>
    </row>
    <row r="37" spans="1:25" ht="30" x14ac:dyDescent="0.2">
      <c r="A37" s="27">
        <v>31</v>
      </c>
      <c r="B37" s="3" t="s">
        <v>27</v>
      </c>
      <c r="C37" s="66"/>
      <c r="D37" s="66"/>
      <c r="E37" s="37"/>
      <c r="F37" s="37"/>
      <c r="G37" s="4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0"/>
    </row>
    <row r="38" spans="1:25" ht="30" x14ac:dyDescent="0.2">
      <c r="A38" s="27">
        <v>32</v>
      </c>
      <c r="B38" s="3" t="s">
        <v>140</v>
      </c>
      <c r="C38" s="66"/>
      <c r="D38" s="66"/>
      <c r="E38" s="37"/>
      <c r="F38" s="37"/>
      <c r="G38" s="43">
        <v>0</v>
      </c>
      <c r="H38" s="13"/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0"/>
    </row>
    <row r="39" spans="1:25" ht="30" x14ac:dyDescent="0.2">
      <c r="A39" s="27">
        <v>33</v>
      </c>
      <c r="B39" s="3" t="s">
        <v>59</v>
      </c>
      <c r="C39" s="66"/>
      <c r="D39" s="66"/>
      <c r="E39" s="37"/>
      <c r="F39" s="37"/>
      <c r="G39" s="4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0"/>
    </row>
    <row r="40" spans="1:25" ht="30" x14ac:dyDescent="0.2">
      <c r="A40" s="27">
        <v>34</v>
      </c>
      <c r="B40" s="3" t="s">
        <v>28</v>
      </c>
      <c r="C40" s="66"/>
      <c r="D40" s="66"/>
      <c r="E40" s="37"/>
      <c r="F40" s="37"/>
      <c r="G40" s="4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0"/>
    </row>
    <row r="41" spans="1:25" ht="30" x14ac:dyDescent="0.2">
      <c r="A41" s="27">
        <v>35</v>
      </c>
      <c r="B41" s="3" t="s">
        <v>60</v>
      </c>
      <c r="C41" s="66"/>
      <c r="D41" s="66"/>
      <c r="E41" s="37"/>
      <c r="F41" s="37"/>
      <c r="G41" s="4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0"/>
    </row>
    <row r="42" spans="1:25" x14ac:dyDescent="0.2">
      <c r="A42" s="27">
        <v>36</v>
      </c>
      <c r="B42" s="3" t="s">
        <v>29</v>
      </c>
      <c r="C42" s="66"/>
      <c r="D42" s="66"/>
      <c r="E42" s="37"/>
      <c r="F42" s="37"/>
      <c r="G42" s="4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0"/>
    </row>
    <row r="43" spans="1:25" x14ac:dyDescent="0.2">
      <c r="A43" s="27">
        <v>37</v>
      </c>
      <c r="B43" s="3" t="s">
        <v>30</v>
      </c>
      <c r="C43" s="66"/>
      <c r="D43" s="66"/>
      <c r="E43" s="37"/>
      <c r="F43" s="37"/>
      <c r="G43" s="4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0"/>
    </row>
    <row r="44" spans="1:25" x14ac:dyDescent="0.2">
      <c r="A44" s="27">
        <v>38</v>
      </c>
      <c r="B44" s="3" t="s">
        <v>31</v>
      </c>
      <c r="C44" s="66"/>
      <c r="D44" s="66"/>
      <c r="E44" s="37"/>
      <c r="F44" s="37"/>
      <c r="G44" s="4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0"/>
    </row>
    <row r="45" spans="1:25" x14ac:dyDescent="0.2">
      <c r="A45" s="27">
        <v>39</v>
      </c>
      <c r="B45" s="3" t="s">
        <v>32</v>
      </c>
      <c r="C45" s="66"/>
      <c r="D45" s="66"/>
      <c r="E45" s="37"/>
      <c r="F45" s="37"/>
      <c r="G45" s="4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0"/>
    </row>
    <row r="46" spans="1:25" ht="30" x14ac:dyDescent="0.2">
      <c r="A46" s="27">
        <v>40</v>
      </c>
      <c r="B46" s="3" t="s">
        <v>33</v>
      </c>
      <c r="C46" s="66"/>
      <c r="D46" s="66"/>
      <c r="E46" s="37"/>
      <c r="F46" s="37"/>
      <c r="G46" s="4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0"/>
    </row>
    <row r="47" spans="1:25" ht="30" x14ac:dyDescent="0.2">
      <c r="A47" s="27">
        <v>41</v>
      </c>
      <c r="B47" s="3" t="s">
        <v>34</v>
      </c>
      <c r="C47" s="66"/>
      <c r="D47" s="66"/>
      <c r="E47" s="37"/>
      <c r="F47" s="37"/>
      <c r="G47" s="4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0"/>
    </row>
    <row r="48" spans="1:25" x14ac:dyDescent="0.2">
      <c r="A48" s="27">
        <v>42</v>
      </c>
      <c r="B48" s="3" t="s">
        <v>35</v>
      </c>
      <c r="C48" s="66"/>
      <c r="D48" s="66"/>
      <c r="E48" s="37"/>
      <c r="F48" s="37"/>
      <c r="G48" s="4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0"/>
    </row>
    <row r="49" spans="1:25" ht="30" x14ac:dyDescent="0.2">
      <c r="A49" s="27">
        <v>43</v>
      </c>
      <c r="B49" s="3" t="s">
        <v>36</v>
      </c>
      <c r="C49" s="66"/>
      <c r="D49" s="66"/>
      <c r="E49" s="37"/>
      <c r="F49" s="37"/>
      <c r="G49" s="4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0"/>
    </row>
    <row r="50" spans="1:25" x14ac:dyDescent="0.2">
      <c r="A50" s="27">
        <v>44</v>
      </c>
      <c r="B50" s="3" t="s">
        <v>61</v>
      </c>
      <c r="C50" s="66"/>
      <c r="D50" s="66"/>
      <c r="E50" s="37"/>
      <c r="F50" s="37"/>
      <c r="G50" s="4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0"/>
    </row>
    <row r="51" spans="1:25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43">
        <v>340</v>
      </c>
      <c r="H51" s="13">
        <v>85</v>
      </c>
      <c r="I51" s="13">
        <v>28</v>
      </c>
      <c r="J51" s="13">
        <v>29</v>
      </c>
      <c r="K51" s="13">
        <v>28</v>
      </c>
      <c r="L51" s="13">
        <v>85</v>
      </c>
      <c r="M51" s="13">
        <v>85</v>
      </c>
      <c r="N51" s="13">
        <v>85</v>
      </c>
      <c r="O51" s="13">
        <v>291</v>
      </c>
      <c r="P51" s="27">
        <v>73</v>
      </c>
      <c r="Q51" s="27">
        <v>73</v>
      </c>
      <c r="R51" s="27">
        <v>73</v>
      </c>
      <c r="S51" s="27">
        <v>72</v>
      </c>
      <c r="T51" s="13">
        <v>49</v>
      </c>
      <c r="U51" s="13">
        <v>12</v>
      </c>
      <c r="V51" s="13">
        <v>12</v>
      </c>
      <c r="W51" s="13">
        <v>12</v>
      </c>
      <c r="X51" s="13">
        <v>13</v>
      </c>
      <c r="Y51" s="10"/>
    </row>
    <row r="52" spans="1:25" ht="30" x14ac:dyDescent="0.2">
      <c r="A52" s="27">
        <v>46</v>
      </c>
      <c r="B52" s="3" t="s">
        <v>37</v>
      </c>
      <c r="C52" s="66"/>
      <c r="D52" s="66"/>
      <c r="E52" s="37"/>
      <c r="F52" s="37"/>
      <c r="G52" s="43"/>
      <c r="H52" s="13"/>
      <c r="I52" s="13">
        <v>0</v>
      </c>
      <c r="J52" s="13">
        <v>0</v>
      </c>
      <c r="K52" s="13">
        <v>0</v>
      </c>
      <c r="L52" s="13"/>
      <c r="M52" s="13">
        <v>0</v>
      </c>
      <c r="N52" s="13"/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0"/>
    </row>
    <row r="53" spans="1:25" x14ac:dyDescent="0.2">
      <c r="A53" s="27">
        <v>47</v>
      </c>
      <c r="B53" s="3" t="s">
        <v>38</v>
      </c>
      <c r="C53" s="66"/>
      <c r="D53" s="66"/>
      <c r="E53" s="37"/>
      <c r="F53" s="37"/>
      <c r="G53" s="4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0"/>
    </row>
    <row r="54" spans="1:25" x14ac:dyDescent="0.2">
      <c r="A54" s="27">
        <v>48</v>
      </c>
      <c r="B54" s="3" t="s">
        <v>63</v>
      </c>
      <c r="C54" s="66"/>
      <c r="D54" s="66"/>
      <c r="E54" s="37"/>
      <c r="F54" s="37"/>
      <c r="G54" s="4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0"/>
    </row>
    <row r="55" spans="1:25" x14ac:dyDescent="0.2">
      <c r="A55" s="27">
        <v>49</v>
      </c>
      <c r="B55" s="3" t="s">
        <v>39</v>
      </c>
      <c r="C55" s="66"/>
      <c r="D55" s="66"/>
      <c r="E55" s="37"/>
      <c r="F55" s="37"/>
      <c r="G55" s="4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0"/>
    </row>
    <row r="56" spans="1:25" x14ac:dyDescent="0.2">
      <c r="A56" s="27">
        <v>50</v>
      </c>
      <c r="B56" s="3" t="s">
        <v>40</v>
      </c>
      <c r="C56" s="66"/>
      <c r="D56" s="66"/>
      <c r="E56" s="37"/>
      <c r="F56" s="37"/>
      <c r="G56" s="4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0"/>
    </row>
    <row r="57" spans="1:25" x14ac:dyDescent="0.2">
      <c r="A57" s="27">
        <v>51</v>
      </c>
      <c r="B57" s="3" t="s">
        <v>41</v>
      </c>
      <c r="C57" s="66"/>
      <c r="D57" s="66"/>
      <c r="E57" s="37"/>
      <c r="F57" s="37"/>
      <c r="G57" s="4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0"/>
    </row>
    <row r="58" spans="1:25" x14ac:dyDescent="0.2">
      <c r="A58" s="27">
        <v>52</v>
      </c>
      <c r="B58" s="3" t="s">
        <v>42</v>
      </c>
      <c r="C58" s="66"/>
      <c r="D58" s="66"/>
      <c r="E58" s="37"/>
      <c r="F58" s="37"/>
      <c r="G58" s="4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0"/>
    </row>
    <row r="59" spans="1:25" x14ac:dyDescent="0.2">
      <c r="A59" s="27">
        <v>53</v>
      </c>
      <c r="B59" s="3" t="s">
        <v>53</v>
      </c>
      <c r="C59" s="66"/>
      <c r="D59" s="66"/>
      <c r="E59" s="37"/>
      <c r="F59" s="37"/>
      <c r="G59" s="4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0"/>
    </row>
    <row r="60" spans="1:25" x14ac:dyDescent="0.2">
      <c r="A60" s="27">
        <v>54</v>
      </c>
      <c r="B60" s="7" t="s">
        <v>132</v>
      </c>
      <c r="C60" s="67">
        <v>441457</v>
      </c>
      <c r="D60" s="67">
        <v>381037</v>
      </c>
      <c r="E60" s="37">
        <v>0.53672975122006972</v>
      </c>
      <c r="F60" s="37">
        <v>0.46327024877993028</v>
      </c>
      <c r="G60" s="43">
        <v>448</v>
      </c>
      <c r="H60" s="13">
        <v>112</v>
      </c>
      <c r="I60" s="13">
        <v>37</v>
      </c>
      <c r="J60" s="13">
        <v>38</v>
      </c>
      <c r="K60" s="13">
        <v>37</v>
      </c>
      <c r="L60" s="13">
        <v>112</v>
      </c>
      <c r="M60" s="13">
        <v>112</v>
      </c>
      <c r="N60" s="13">
        <v>112</v>
      </c>
      <c r="O60" s="13">
        <v>240</v>
      </c>
      <c r="P60" s="27">
        <v>60</v>
      </c>
      <c r="Q60" s="27">
        <v>60</v>
      </c>
      <c r="R60" s="27">
        <v>60</v>
      </c>
      <c r="S60" s="27">
        <v>60</v>
      </c>
      <c r="T60" s="13">
        <v>208</v>
      </c>
      <c r="U60" s="32">
        <v>52</v>
      </c>
      <c r="V60" s="32">
        <v>52</v>
      </c>
      <c r="W60" s="32">
        <v>52</v>
      </c>
      <c r="X60" s="32">
        <v>52</v>
      </c>
      <c r="Y60" s="10"/>
    </row>
    <row r="61" spans="1:25" x14ac:dyDescent="0.2">
      <c r="A61" s="27">
        <v>55</v>
      </c>
      <c r="B61" s="3" t="s">
        <v>43</v>
      </c>
      <c r="C61" s="66"/>
      <c r="D61" s="66"/>
      <c r="E61" s="37"/>
      <c r="F61" s="37"/>
      <c r="G61" s="4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0"/>
    </row>
    <row r="62" spans="1:25" x14ac:dyDescent="0.2">
      <c r="A62" s="27">
        <v>56</v>
      </c>
      <c r="B62" s="7" t="s">
        <v>44</v>
      </c>
      <c r="C62" s="66"/>
      <c r="D62" s="66"/>
      <c r="E62" s="37"/>
      <c r="F62" s="37"/>
      <c r="G62" s="4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0"/>
    </row>
    <row r="63" spans="1:25" x14ac:dyDescent="0.2">
      <c r="A63" s="27">
        <v>57</v>
      </c>
      <c r="B63" s="7" t="s">
        <v>45</v>
      </c>
      <c r="C63" s="66"/>
      <c r="D63" s="66"/>
      <c r="E63" s="37"/>
      <c r="F63" s="37"/>
      <c r="G63" s="4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0"/>
    </row>
    <row r="64" spans="1:25" x14ac:dyDescent="0.2">
      <c r="A64" s="27">
        <v>58</v>
      </c>
      <c r="B64" s="7" t="s">
        <v>46</v>
      </c>
      <c r="C64" s="66"/>
      <c r="D64" s="66"/>
      <c r="E64" s="37"/>
      <c r="F64" s="37"/>
      <c r="G64" s="4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0"/>
    </row>
    <row r="65" spans="1:25" x14ac:dyDescent="0.2">
      <c r="A65" s="27">
        <v>59</v>
      </c>
      <c r="B65" s="7" t="s">
        <v>48</v>
      </c>
      <c r="C65" s="66"/>
      <c r="D65" s="66"/>
      <c r="E65" s="37"/>
      <c r="F65" s="37"/>
      <c r="G65" s="4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0"/>
    </row>
    <row r="66" spans="1:25" x14ac:dyDescent="0.2">
      <c r="A66" s="27">
        <v>60</v>
      </c>
      <c r="B66" s="3" t="s">
        <v>49</v>
      </c>
      <c r="C66" s="66"/>
      <c r="D66" s="66"/>
      <c r="E66" s="37"/>
      <c r="F66" s="37"/>
      <c r="G66" s="4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0"/>
    </row>
    <row r="67" spans="1:25" x14ac:dyDescent="0.2">
      <c r="A67" s="27">
        <v>61</v>
      </c>
      <c r="B67" s="7" t="s">
        <v>133</v>
      </c>
      <c r="C67" s="66"/>
      <c r="D67" s="66"/>
      <c r="E67" s="37"/>
      <c r="F67" s="37"/>
      <c r="G67" s="4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0"/>
    </row>
    <row r="68" spans="1:25" x14ac:dyDescent="0.2">
      <c r="A68" s="27">
        <v>62</v>
      </c>
      <c r="B68" s="7" t="s">
        <v>134</v>
      </c>
      <c r="C68" s="66"/>
      <c r="D68" s="66"/>
      <c r="E68" s="37"/>
      <c r="F68" s="37"/>
      <c r="G68" s="4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0"/>
    </row>
    <row r="69" spans="1:25" x14ac:dyDescent="0.2">
      <c r="A69" s="27">
        <v>63</v>
      </c>
      <c r="B69" s="7" t="s">
        <v>129</v>
      </c>
      <c r="C69" s="66"/>
      <c r="D69" s="66"/>
      <c r="E69" s="37"/>
      <c r="F69" s="37"/>
      <c r="G69" s="4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0"/>
    </row>
    <row r="70" spans="1:25" x14ac:dyDescent="0.2">
      <c r="A70" s="27">
        <v>64</v>
      </c>
      <c r="B70" s="7" t="s">
        <v>52</v>
      </c>
      <c r="C70" s="66"/>
      <c r="D70" s="66"/>
      <c r="E70" s="37"/>
      <c r="F70" s="37"/>
      <c r="G70" s="4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0"/>
    </row>
    <row r="71" spans="1:25" x14ac:dyDescent="0.2">
      <c r="A71" s="27">
        <v>65</v>
      </c>
      <c r="B71" s="7" t="s">
        <v>51</v>
      </c>
      <c r="C71" s="66"/>
      <c r="D71" s="66"/>
      <c r="E71" s="37"/>
      <c r="F71" s="37"/>
      <c r="G71" s="4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0"/>
    </row>
    <row r="72" spans="1:25" x14ac:dyDescent="0.2">
      <c r="A72" s="27">
        <v>66</v>
      </c>
      <c r="B72" s="7" t="s">
        <v>50</v>
      </c>
      <c r="C72" s="66"/>
      <c r="D72" s="66"/>
      <c r="E72" s="37"/>
      <c r="F72" s="37"/>
      <c r="G72" s="4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0"/>
    </row>
    <row r="73" spans="1:25" x14ac:dyDescent="0.2">
      <c r="A73" s="27">
        <v>67</v>
      </c>
      <c r="B73" s="7" t="s">
        <v>135</v>
      </c>
      <c r="C73" s="66"/>
      <c r="D73" s="66"/>
      <c r="E73" s="37"/>
      <c r="F73" s="37"/>
      <c r="G73" s="4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0"/>
    </row>
    <row r="74" spans="1:25" x14ac:dyDescent="0.2">
      <c r="A74" s="27">
        <v>68</v>
      </c>
      <c r="B74" s="7" t="s">
        <v>64</v>
      </c>
      <c r="C74" s="66"/>
      <c r="D74" s="66"/>
      <c r="E74" s="37"/>
      <c r="F74" s="37"/>
      <c r="G74" s="4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0"/>
    </row>
    <row r="75" spans="1:25" x14ac:dyDescent="0.2">
      <c r="A75" s="27">
        <v>69</v>
      </c>
      <c r="B75" s="7" t="s">
        <v>136</v>
      </c>
      <c r="C75" s="37"/>
      <c r="D75" s="37"/>
      <c r="E75" s="37"/>
      <c r="F75" s="37"/>
      <c r="G75" s="4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</row>
    <row r="76" spans="1:25" ht="45" x14ac:dyDescent="0.2">
      <c r="A76" s="27">
        <v>70</v>
      </c>
      <c r="B76" s="7" t="s">
        <v>137</v>
      </c>
      <c r="C76" s="37"/>
      <c r="D76" s="37"/>
      <c r="E76" s="37"/>
      <c r="F76" s="37"/>
      <c r="G76" s="4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</row>
    <row r="77" spans="1:25" x14ac:dyDescent="0.2">
      <c r="A77" s="27">
        <v>71</v>
      </c>
      <c r="B77" s="7" t="s">
        <v>138</v>
      </c>
      <c r="C77" s="37"/>
      <c r="D77" s="37"/>
      <c r="E77" s="37"/>
      <c r="F77" s="37"/>
      <c r="G77" s="4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</row>
    <row r="78" spans="1:25" x14ac:dyDescent="0.2">
      <c r="A78" s="27">
        <v>72</v>
      </c>
      <c r="B78" s="3" t="s">
        <v>139</v>
      </c>
      <c r="C78" s="37"/>
      <c r="D78" s="37"/>
      <c r="E78" s="37"/>
      <c r="F78" s="37"/>
      <c r="G78" s="4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</row>
    <row r="79" spans="1:25" x14ac:dyDescent="0.2">
      <c r="A79" s="27">
        <v>73</v>
      </c>
      <c r="B79" s="7" t="s">
        <v>47</v>
      </c>
      <c r="C79" s="37"/>
      <c r="D79" s="37"/>
      <c r="E79" s="37"/>
      <c r="F79" s="37"/>
      <c r="G79" s="4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</row>
    <row r="80" spans="1:25" x14ac:dyDescent="0.2">
      <c r="A80" s="27">
        <v>74</v>
      </c>
      <c r="B80" s="61" t="s">
        <v>142</v>
      </c>
      <c r="C80" s="37"/>
      <c r="D80" s="37"/>
      <c r="E80" s="37"/>
      <c r="F80" s="37"/>
      <c r="G80" s="43">
        <v>100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100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100</v>
      </c>
      <c r="U80" s="13">
        <v>0</v>
      </c>
      <c r="V80" s="13">
        <v>0</v>
      </c>
      <c r="W80" s="13">
        <v>0</v>
      </c>
      <c r="X80" s="13">
        <v>100</v>
      </c>
    </row>
    <row r="81" spans="1:24" s="4" customFormat="1" ht="15.75" x14ac:dyDescent="0.25">
      <c r="A81" s="28"/>
      <c r="B81" s="29" t="s">
        <v>75</v>
      </c>
      <c r="C81" s="37">
        <v>1910611</v>
      </c>
      <c r="D81" s="37">
        <v>1609591</v>
      </c>
      <c r="E81" s="37"/>
      <c r="F81" s="37"/>
      <c r="G81" s="55">
        <v>3655</v>
      </c>
      <c r="H81" s="15">
        <v>868</v>
      </c>
      <c r="I81" s="15">
        <v>270</v>
      </c>
      <c r="J81" s="15">
        <v>301</v>
      </c>
      <c r="K81" s="15">
        <v>297</v>
      </c>
      <c r="L81" s="15">
        <v>896</v>
      </c>
      <c r="M81" s="15">
        <v>896</v>
      </c>
      <c r="N81" s="15">
        <v>995</v>
      </c>
      <c r="O81" s="15">
        <v>2330</v>
      </c>
      <c r="P81" s="15">
        <v>584</v>
      </c>
      <c r="Q81" s="15">
        <v>584</v>
      </c>
      <c r="R81" s="15">
        <v>584</v>
      </c>
      <c r="S81" s="15">
        <v>578</v>
      </c>
      <c r="T81" s="15">
        <v>1325</v>
      </c>
      <c r="U81" s="15">
        <v>284</v>
      </c>
      <c r="V81" s="15">
        <v>312</v>
      </c>
      <c r="W81" s="15">
        <v>312</v>
      </c>
      <c r="X81" s="15">
        <v>417</v>
      </c>
    </row>
    <row r="82" spans="1:24" x14ac:dyDescent="0.2">
      <c r="G82" s="57"/>
      <c r="O82" s="16"/>
      <c r="T82" s="16"/>
    </row>
    <row r="83" spans="1:24" x14ac:dyDescent="0.2">
      <c r="A83" s="30"/>
      <c r="B83" s="31"/>
      <c r="C83" s="58"/>
      <c r="D83" s="58"/>
      <c r="E83" s="58"/>
      <c r="F83" s="58"/>
      <c r="G83" s="57"/>
      <c r="O83" s="16"/>
      <c r="T83" s="16"/>
    </row>
  </sheetData>
  <mergeCells count="18">
    <mergeCell ref="O4:S4"/>
    <mergeCell ref="T4:X4"/>
    <mergeCell ref="C5:D5"/>
    <mergeCell ref="E5:F5"/>
    <mergeCell ref="H5:H6"/>
    <mergeCell ref="L5:L6"/>
    <mergeCell ref="M5:M6"/>
    <mergeCell ref="N5:N6"/>
    <mergeCell ref="O5:O6"/>
    <mergeCell ref="P5:S5"/>
    <mergeCell ref="T5:T6"/>
    <mergeCell ref="U5:X5"/>
    <mergeCell ref="A4:A6"/>
    <mergeCell ref="B4:B6"/>
    <mergeCell ref="C4:F4"/>
    <mergeCell ref="G4:G6"/>
    <mergeCell ref="H4:N4"/>
    <mergeCell ref="I5:K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83"/>
  <sheetViews>
    <sheetView workbookViewId="0">
      <pane xSplit="2" ySplit="6" topLeftCell="C49" activePane="bottomRight" state="frozen"/>
      <selection pane="topRight" activeCell="C1" sqref="C1"/>
      <selection pane="bottomLeft" activeCell="A7" sqref="A7"/>
      <selection pane="bottomRight" activeCell="J22" sqref="J21:J22"/>
    </sheetView>
  </sheetViews>
  <sheetFormatPr defaultRowHeight="15" x14ac:dyDescent="0.2"/>
  <cols>
    <col min="1" max="1" width="9.140625" style="1"/>
    <col min="2" max="2" width="50.85546875" style="5" customWidth="1"/>
    <col min="3" max="6" width="13.85546875" style="42" hidden="1" customWidth="1"/>
    <col min="7" max="7" width="11.85546875" style="17" customWidth="1"/>
    <col min="8" max="11" width="13" style="18" customWidth="1"/>
    <col min="12" max="12" width="13" style="9" customWidth="1"/>
    <col min="13" max="16" width="13" style="10" customWidth="1"/>
    <col min="17" max="17" width="13" style="9" customWidth="1"/>
    <col min="18" max="21" width="13" style="10" customWidth="1"/>
    <col min="22" max="16384" width="9.140625" style="1"/>
  </cols>
  <sheetData>
    <row r="1" spans="1:21" x14ac:dyDescent="0.2">
      <c r="K1" s="19"/>
      <c r="P1" s="11"/>
      <c r="U1" s="11" t="s">
        <v>77</v>
      </c>
    </row>
    <row r="3" spans="1:21" s="4" customFormat="1" ht="15.75" x14ac:dyDescent="0.25">
      <c r="A3" s="1" t="s">
        <v>256</v>
      </c>
      <c r="B3" s="20"/>
      <c r="C3" s="39"/>
      <c r="D3" s="39"/>
      <c r="E3" s="39"/>
      <c r="F3" s="39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59.25" customHeight="1" x14ac:dyDescent="0.2">
      <c r="A4" s="98"/>
      <c r="B4" s="180" t="s">
        <v>1</v>
      </c>
      <c r="C4" s="121" t="s">
        <v>113</v>
      </c>
      <c r="D4" s="122"/>
      <c r="E4" s="122"/>
      <c r="F4" s="123"/>
      <c r="G4" s="107" t="s">
        <v>78</v>
      </c>
      <c r="H4" s="167" t="s">
        <v>106</v>
      </c>
      <c r="I4" s="168"/>
      <c r="J4" s="168"/>
      <c r="K4" s="168"/>
      <c r="L4" s="105" t="s">
        <v>117</v>
      </c>
      <c r="M4" s="105"/>
      <c r="N4" s="105"/>
      <c r="O4" s="105"/>
      <c r="P4" s="105"/>
      <c r="Q4" s="169" t="s">
        <v>112</v>
      </c>
      <c r="R4" s="170"/>
      <c r="S4" s="170"/>
      <c r="T4" s="170"/>
      <c r="U4" s="171"/>
    </row>
    <row r="5" spans="1:21" s="2" customFormat="1" ht="32.25" customHeight="1" x14ac:dyDescent="0.2">
      <c r="A5" s="98"/>
      <c r="B5" s="180"/>
      <c r="C5" s="126" t="s">
        <v>109</v>
      </c>
      <c r="D5" s="127"/>
      <c r="E5" s="126" t="s">
        <v>131</v>
      </c>
      <c r="F5" s="127"/>
      <c r="G5" s="107"/>
      <c r="H5" s="184" t="s">
        <v>66</v>
      </c>
      <c r="I5" s="184" t="s">
        <v>67</v>
      </c>
      <c r="J5" s="184" t="s">
        <v>68</v>
      </c>
      <c r="K5" s="184" t="s">
        <v>69</v>
      </c>
      <c r="L5" s="109" t="s">
        <v>74</v>
      </c>
      <c r="M5" s="167" t="s">
        <v>65</v>
      </c>
      <c r="N5" s="168"/>
      <c r="O5" s="168"/>
      <c r="P5" s="172"/>
      <c r="Q5" s="161" t="s">
        <v>74</v>
      </c>
      <c r="R5" s="167" t="s">
        <v>65</v>
      </c>
      <c r="S5" s="168"/>
      <c r="T5" s="168"/>
      <c r="U5" s="172"/>
    </row>
    <row r="6" spans="1:21" s="6" customFormat="1" ht="27" customHeight="1" x14ac:dyDescent="0.2">
      <c r="A6" s="98"/>
      <c r="B6" s="180"/>
      <c r="C6" s="49" t="s">
        <v>107</v>
      </c>
      <c r="D6" s="49" t="s">
        <v>111</v>
      </c>
      <c r="E6" s="49" t="s">
        <v>107</v>
      </c>
      <c r="F6" s="49" t="s">
        <v>111</v>
      </c>
      <c r="G6" s="107"/>
      <c r="H6" s="184"/>
      <c r="I6" s="184"/>
      <c r="J6" s="184"/>
      <c r="K6" s="184"/>
      <c r="L6" s="111"/>
      <c r="M6" s="12" t="s">
        <v>66</v>
      </c>
      <c r="N6" s="12" t="s">
        <v>67</v>
      </c>
      <c r="O6" s="12" t="s">
        <v>68</v>
      </c>
      <c r="P6" s="12" t="s">
        <v>69</v>
      </c>
      <c r="Q6" s="163"/>
      <c r="R6" s="12" t="s">
        <v>66</v>
      </c>
      <c r="S6" s="12" t="s">
        <v>67</v>
      </c>
      <c r="T6" s="12" t="s">
        <v>68</v>
      </c>
      <c r="U6" s="12" t="s">
        <v>69</v>
      </c>
    </row>
    <row r="7" spans="1:21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13">
        <v>478</v>
      </c>
      <c r="H7" s="13">
        <v>120</v>
      </c>
      <c r="I7" s="13">
        <v>120</v>
      </c>
      <c r="J7" s="13">
        <v>120</v>
      </c>
      <c r="K7" s="13">
        <v>118</v>
      </c>
      <c r="L7" s="43">
        <v>13</v>
      </c>
      <c r="M7" s="43">
        <v>3</v>
      </c>
      <c r="N7" s="43">
        <v>3</v>
      </c>
      <c r="O7" s="43">
        <v>3</v>
      </c>
      <c r="P7" s="43">
        <v>4</v>
      </c>
      <c r="Q7" s="43">
        <v>465</v>
      </c>
      <c r="R7" s="43">
        <v>117</v>
      </c>
      <c r="S7" s="43">
        <v>117</v>
      </c>
      <c r="T7" s="43">
        <v>117</v>
      </c>
      <c r="U7" s="43">
        <v>114</v>
      </c>
    </row>
    <row r="8" spans="1:21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13">
        <v>1257</v>
      </c>
      <c r="H8" s="13">
        <v>314</v>
      </c>
      <c r="I8" s="13">
        <v>314</v>
      </c>
      <c r="J8" s="13">
        <v>314</v>
      </c>
      <c r="K8" s="13">
        <v>315</v>
      </c>
      <c r="L8" s="43">
        <v>91</v>
      </c>
      <c r="M8" s="43">
        <v>23</v>
      </c>
      <c r="N8" s="43">
        <v>23</v>
      </c>
      <c r="O8" s="43">
        <v>23</v>
      </c>
      <c r="P8" s="43">
        <v>22</v>
      </c>
      <c r="Q8" s="43">
        <v>1166</v>
      </c>
      <c r="R8" s="43">
        <v>291</v>
      </c>
      <c r="S8" s="43">
        <v>291</v>
      </c>
      <c r="T8" s="43">
        <v>291</v>
      </c>
      <c r="U8" s="43">
        <v>293</v>
      </c>
    </row>
    <row r="9" spans="1:21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13">
        <v>660</v>
      </c>
      <c r="H9" s="13">
        <v>165</v>
      </c>
      <c r="I9" s="13">
        <v>165</v>
      </c>
      <c r="J9" s="13">
        <v>165</v>
      </c>
      <c r="K9" s="13">
        <v>165</v>
      </c>
      <c r="L9" s="43">
        <v>642</v>
      </c>
      <c r="M9" s="43">
        <v>161</v>
      </c>
      <c r="N9" s="43">
        <v>161</v>
      </c>
      <c r="O9" s="43">
        <v>161</v>
      </c>
      <c r="P9" s="43">
        <v>159</v>
      </c>
      <c r="Q9" s="43">
        <v>18</v>
      </c>
      <c r="R9" s="43">
        <v>4</v>
      </c>
      <c r="S9" s="43">
        <v>4</v>
      </c>
      <c r="T9" s="43">
        <v>4</v>
      </c>
      <c r="U9" s="43">
        <v>6</v>
      </c>
    </row>
    <row r="10" spans="1:21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13">
        <v>890</v>
      </c>
      <c r="H10" s="13">
        <v>223</v>
      </c>
      <c r="I10" s="13">
        <v>223</v>
      </c>
      <c r="J10" s="13">
        <v>223</v>
      </c>
      <c r="K10" s="13">
        <v>221</v>
      </c>
      <c r="L10" s="43">
        <v>99</v>
      </c>
      <c r="M10" s="43">
        <v>25</v>
      </c>
      <c r="N10" s="43">
        <v>25</v>
      </c>
      <c r="O10" s="43">
        <v>25</v>
      </c>
      <c r="P10" s="43">
        <v>24</v>
      </c>
      <c r="Q10" s="43">
        <v>791</v>
      </c>
      <c r="R10" s="43">
        <v>198</v>
      </c>
      <c r="S10" s="43">
        <v>198</v>
      </c>
      <c r="T10" s="43">
        <v>198</v>
      </c>
      <c r="U10" s="43">
        <v>197</v>
      </c>
    </row>
    <row r="11" spans="1:21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13">
        <v>865</v>
      </c>
      <c r="H11" s="13">
        <v>216</v>
      </c>
      <c r="I11" s="13">
        <v>216</v>
      </c>
      <c r="J11" s="13">
        <v>216</v>
      </c>
      <c r="K11" s="13">
        <v>217</v>
      </c>
      <c r="L11" s="43">
        <v>141</v>
      </c>
      <c r="M11" s="43">
        <v>35</v>
      </c>
      <c r="N11" s="43">
        <v>35</v>
      </c>
      <c r="O11" s="43">
        <v>35</v>
      </c>
      <c r="P11" s="43">
        <v>36</v>
      </c>
      <c r="Q11" s="43">
        <v>724</v>
      </c>
      <c r="R11" s="43">
        <v>181</v>
      </c>
      <c r="S11" s="43">
        <v>181</v>
      </c>
      <c r="T11" s="43">
        <v>181</v>
      </c>
      <c r="U11" s="43">
        <v>181</v>
      </c>
    </row>
    <row r="12" spans="1:21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13">
        <v>395</v>
      </c>
      <c r="H12" s="13">
        <v>99</v>
      </c>
      <c r="I12" s="13">
        <v>99</v>
      </c>
      <c r="J12" s="13">
        <v>99</v>
      </c>
      <c r="K12" s="13">
        <v>98</v>
      </c>
      <c r="L12" s="43">
        <v>9</v>
      </c>
      <c r="M12" s="43">
        <v>2</v>
      </c>
      <c r="N12" s="43">
        <v>2</v>
      </c>
      <c r="O12" s="43">
        <v>2</v>
      </c>
      <c r="P12" s="43">
        <v>3</v>
      </c>
      <c r="Q12" s="43">
        <v>386</v>
      </c>
      <c r="R12" s="43">
        <v>97</v>
      </c>
      <c r="S12" s="43">
        <v>97</v>
      </c>
      <c r="T12" s="43">
        <v>97</v>
      </c>
      <c r="U12" s="43">
        <v>95</v>
      </c>
    </row>
    <row r="13" spans="1:21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13">
        <v>1200</v>
      </c>
      <c r="H13" s="13">
        <v>300</v>
      </c>
      <c r="I13" s="13">
        <v>300</v>
      </c>
      <c r="J13" s="13">
        <v>300</v>
      </c>
      <c r="K13" s="13">
        <v>300</v>
      </c>
      <c r="L13" s="43">
        <v>451</v>
      </c>
      <c r="M13" s="43">
        <v>113</v>
      </c>
      <c r="N13" s="43">
        <v>113</v>
      </c>
      <c r="O13" s="43">
        <v>113</v>
      </c>
      <c r="P13" s="43">
        <v>112</v>
      </c>
      <c r="Q13" s="43">
        <v>749</v>
      </c>
      <c r="R13" s="43">
        <v>187</v>
      </c>
      <c r="S13" s="43">
        <v>187</v>
      </c>
      <c r="T13" s="43">
        <v>187</v>
      </c>
      <c r="U13" s="43">
        <v>188</v>
      </c>
    </row>
    <row r="14" spans="1:21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13">
        <v>850</v>
      </c>
      <c r="H14" s="13">
        <v>213</v>
      </c>
      <c r="I14" s="13">
        <v>213</v>
      </c>
      <c r="J14" s="13">
        <v>213</v>
      </c>
      <c r="K14" s="13">
        <v>211</v>
      </c>
      <c r="L14" s="43">
        <v>43</v>
      </c>
      <c r="M14" s="43">
        <v>11</v>
      </c>
      <c r="N14" s="43">
        <v>11</v>
      </c>
      <c r="O14" s="43">
        <v>11</v>
      </c>
      <c r="P14" s="43">
        <v>10</v>
      </c>
      <c r="Q14" s="43">
        <v>807</v>
      </c>
      <c r="R14" s="43">
        <v>202</v>
      </c>
      <c r="S14" s="43">
        <v>202</v>
      </c>
      <c r="T14" s="43">
        <v>202</v>
      </c>
      <c r="U14" s="43">
        <v>201</v>
      </c>
    </row>
    <row r="15" spans="1:21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13">
        <v>1462</v>
      </c>
      <c r="H15" s="13">
        <v>366</v>
      </c>
      <c r="I15" s="13">
        <v>366</v>
      </c>
      <c r="J15" s="13">
        <v>366</v>
      </c>
      <c r="K15" s="13">
        <v>364</v>
      </c>
      <c r="L15" s="43">
        <v>1312</v>
      </c>
      <c r="M15" s="43">
        <v>328</v>
      </c>
      <c r="N15" s="43">
        <v>328</v>
      </c>
      <c r="O15" s="43">
        <v>328</v>
      </c>
      <c r="P15" s="43">
        <v>328</v>
      </c>
      <c r="Q15" s="43">
        <v>150</v>
      </c>
      <c r="R15" s="43">
        <v>38</v>
      </c>
      <c r="S15" s="43">
        <v>38</v>
      </c>
      <c r="T15" s="43">
        <v>38</v>
      </c>
      <c r="U15" s="43">
        <v>36</v>
      </c>
    </row>
    <row r="16" spans="1:21" ht="15.75" customHeight="1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13">
        <v>1504</v>
      </c>
      <c r="H16" s="13">
        <v>376</v>
      </c>
      <c r="I16" s="13">
        <v>376</v>
      </c>
      <c r="J16" s="13">
        <v>376</v>
      </c>
      <c r="K16" s="13">
        <v>376</v>
      </c>
      <c r="L16" s="43">
        <v>130</v>
      </c>
      <c r="M16" s="43">
        <v>33</v>
      </c>
      <c r="N16" s="43">
        <v>33</v>
      </c>
      <c r="O16" s="43">
        <v>33</v>
      </c>
      <c r="P16" s="43">
        <v>31</v>
      </c>
      <c r="Q16" s="43">
        <v>1374</v>
      </c>
      <c r="R16" s="43">
        <v>343</v>
      </c>
      <c r="S16" s="43">
        <v>343</v>
      </c>
      <c r="T16" s="43">
        <v>343</v>
      </c>
      <c r="U16" s="43">
        <v>345</v>
      </c>
    </row>
    <row r="17" spans="1:21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13">
        <v>804</v>
      </c>
      <c r="H17" s="13">
        <v>201</v>
      </c>
      <c r="I17" s="13">
        <v>201</v>
      </c>
      <c r="J17" s="13">
        <v>201</v>
      </c>
      <c r="K17" s="13">
        <v>201</v>
      </c>
      <c r="L17" s="43">
        <v>768</v>
      </c>
      <c r="M17" s="43">
        <v>192</v>
      </c>
      <c r="N17" s="43">
        <v>192</v>
      </c>
      <c r="O17" s="43">
        <v>192</v>
      </c>
      <c r="P17" s="43">
        <v>192</v>
      </c>
      <c r="Q17" s="43">
        <v>36</v>
      </c>
      <c r="R17" s="43">
        <v>9</v>
      </c>
      <c r="S17" s="43">
        <v>9</v>
      </c>
      <c r="T17" s="43">
        <v>9</v>
      </c>
      <c r="U17" s="43">
        <v>9</v>
      </c>
    </row>
    <row r="18" spans="1:21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13">
        <v>1260</v>
      </c>
      <c r="H18" s="13">
        <v>315</v>
      </c>
      <c r="I18" s="13">
        <v>315</v>
      </c>
      <c r="J18" s="13">
        <v>315</v>
      </c>
      <c r="K18" s="13">
        <v>315</v>
      </c>
      <c r="L18" s="43">
        <v>429</v>
      </c>
      <c r="M18" s="43">
        <v>107</v>
      </c>
      <c r="N18" s="43">
        <v>107</v>
      </c>
      <c r="O18" s="43">
        <v>107</v>
      </c>
      <c r="P18" s="43">
        <v>108</v>
      </c>
      <c r="Q18" s="43">
        <v>831</v>
      </c>
      <c r="R18" s="43">
        <v>208</v>
      </c>
      <c r="S18" s="43">
        <v>208</v>
      </c>
      <c r="T18" s="43">
        <v>208</v>
      </c>
      <c r="U18" s="43">
        <v>207</v>
      </c>
    </row>
    <row r="19" spans="1:21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13">
        <v>1143</v>
      </c>
      <c r="H19" s="13">
        <v>286</v>
      </c>
      <c r="I19" s="13">
        <v>286</v>
      </c>
      <c r="J19" s="13">
        <v>286</v>
      </c>
      <c r="K19" s="13">
        <v>285</v>
      </c>
      <c r="L19" s="43">
        <v>58</v>
      </c>
      <c r="M19" s="43">
        <v>14</v>
      </c>
      <c r="N19" s="43">
        <v>14</v>
      </c>
      <c r="O19" s="43">
        <v>14</v>
      </c>
      <c r="P19" s="43">
        <v>16</v>
      </c>
      <c r="Q19" s="43">
        <v>1085</v>
      </c>
      <c r="R19" s="43">
        <v>272</v>
      </c>
      <c r="S19" s="43">
        <v>272</v>
      </c>
      <c r="T19" s="43">
        <v>272</v>
      </c>
      <c r="U19" s="43">
        <v>269</v>
      </c>
    </row>
    <row r="20" spans="1:21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13">
        <v>582</v>
      </c>
      <c r="H20" s="13">
        <v>146</v>
      </c>
      <c r="I20" s="13">
        <v>146</v>
      </c>
      <c r="J20" s="13">
        <v>146</v>
      </c>
      <c r="K20" s="13">
        <v>144</v>
      </c>
      <c r="L20" s="43">
        <v>8</v>
      </c>
      <c r="M20" s="43">
        <v>2</v>
      </c>
      <c r="N20" s="43">
        <v>2</v>
      </c>
      <c r="O20" s="43">
        <v>2</v>
      </c>
      <c r="P20" s="43">
        <v>2</v>
      </c>
      <c r="Q20" s="43">
        <v>574</v>
      </c>
      <c r="R20" s="43">
        <v>144</v>
      </c>
      <c r="S20" s="43">
        <v>144</v>
      </c>
      <c r="T20" s="43">
        <v>144</v>
      </c>
      <c r="U20" s="43">
        <v>142</v>
      </c>
    </row>
    <row r="21" spans="1:21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13">
        <v>559</v>
      </c>
      <c r="H21" s="13">
        <v>140</v>
      </c>
      <c r="I21" s="13">
        <v>140</v>
      </c>
      <c r="J21" s="13">
        <v>140</v>
      </c>
      <c r="K21" s="13">
        <v>139</v>
      </c>
      <c r="L21" s="43">
        <v>515</v>
      </c>
      <c r="M21" s="43">
        <v>129</v>
      </c>
      <c r="N21" s="43">
        <v>129</v>
      </c>
      <c r="O21" s="43">
        <v>129</v>
      </c>
      <c r="P21" s="43">
        <v>128</v>
      </c>
      <c r="Q21" s="43">
        <v>44</v>
      </c>
      <c r="R21" s="43">
        <v>11</v>
      </c>
      <c r="S21" s="43">
        <v>11</v>
      </c>
      <c r="T21" s="43">
        <v>11</v>
      </c>
      <c r="U21" s="43">
        <v>11</v>
      </c>
    </row>
    <row r="22" spans="1:21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13">
        <v>547</v>
      </c>
      <c r="H22" s="13">
        <v>137</v>
      </c>
      <c r="I22" s="13">
        <v>137</v>
      </c>
      <c r="J22" s="13">
        <v>137</v>
      </c>
      <c r="K22" s="13">
        <v>136</v>
      </c>
      <c r="L22" s="43">
        <v>43</v>
      </c>
      <c r="M22" s="43">
        <v>11</v>
      </c>
      <c r="N22" s="43">
        <v>11</v>
      </c>
      <c r="O22" s="43">
        <v>11</v>
      </c>
      <c r="P22" s="43">
        <v>10</v>
      </c>
      <c r="Q22" s="43">
        <v>504</v>
      </c>
      <c r="R22" s="43">
        <v>126</v>
      </c>
      <c r="S22" s="43">
        <v>126</v>
      </c>
      <c r="T22" s="43">
        <v>126</v>
      </c>
      <c r="U22" s="43">
        <v>126</v>
      </c>
    </row>
    <row r="23" spans="1:21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13">
        <v>625</v>
      </c>
      <c r="H23" s="13">
        <v>156</v>
      </c>
      <c r="I23" s="13">
        <v>156</v>
      </c>
      <c r="J23" s="13">
        <v>156</v>
      </c>
      <c r="K23" s="13">
        <v>157</v>
      </c>
      <c r="L23" s="43">
        <v>6</v>
      </c>
      <c r="M23" s="43">
        <v>2</v>
      </c>
      <c r="N23" s="43">
        <v>2</v>
      </c>
      <c r="O23" s="43">
        <v>2</v>
      </c>
      <c r="P23" s="43">
        <v>0</v>
      </c>
      <c r="Q23" s="43">
        <v>619</v>
      </c>
      <c r="R23" s="43">
        <v>154</v>
      </c>
      <c r="S23" s="43">
        <v>154</v>
      </c>
      <c r="T23" s="43">
        <v>154</v>
      </c>
      <c r="U23" s="43">
        <v>157</v>
      </c>
    </row>
    <row r="24" spans="1:21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13">
        <v>900</v>
      </c>
      <c r="H24" s="13">
        <v>225</v>
      </c>
      <c r="I24" s="13">
        <v>225</v>
      </c>
      <c r="J24" s="13">
        <v>225</v>
      </c>
      <c r="K24" s="13">
        <v>225</v>
      </c>
      <c r="L24" s="43">
        <v>74</v>
      </c>
      <c r="M24" s="43">
        <v>19</v>
      </c>
      <c r="N24" s="43">
        <v>19</v>
      </c>
      <c r="O24" s="43">
        <v>19</v>
      </c>
      <c r="P24" s="43">
        <v>17</v>
      </c>
      <c r="Q24" s="43">
        <v>826</v>
      </c>
      <c r="R24" s="43">
        <v>206</v>
      </c>
      <c r="S24" s="43">
        <v>206</v>
      </c>
      <c r="T24" s="43">
        <v>206</v>
      </c>
      <c r="U24" s="43">
        <v>208</v>
      </c>
    </row>
    <row r="25" spans="1:21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13">
        <v>454</v>
      </c>
      <c r="H25" s="13">
        <v>114</v>
      </c>
      <c r="I25" s="13">
        <v>114</v>
      </c>
      <c r="J25" s="13">
        <v>114</v>
      </c>
      <c r="K25" s="13">
        <v>112</v>
      </c>
      <c r="L25" s="43">
        <v>43</v>
      </c>
      <c r="M25" s="43">
        <v>11</v>
      </c>
      <c r="N25" s="43">
        <v>11</v>
      </c>
      <c r="O25" s="43">
        <v>11</v>
      </c>
      <c r="P25" s="43">
        <v>10</v>
      </c>
      <c r="Q25" s="43">
        <v>411</v>
      </c>
      <c r="R25" s="43">
        <v>103</v>
      </c>
      <c r="S25" s="43">
        <v>103</v>
      </c>
      <c r="T25" s="43">
        <v>103</v>
      </c>
      <c r="U25" s="43">
        <v>102</v>
      </c>
    </row>
    <row r="26" spans="1:21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13">
        <v>981</v>
      </c>
      <c r="H26" s="13">
        <v>245</v>
      </c>
      <c r="I26" s="13">
        <v>245</v>
      </c>
      <c r="J26" s="13">
        <v>245</v>
      </c>
      <c r="K26" s="13">
        <v>246</v>
      </c>
      <c r="L26" s="43">
        <v>397</v>
      </c>
      <c r="M26" s="43">
        <v>99</v>
      </c>
      <c r="N26" s="43">
        <v>99</v>
      </c>
      <c r="O26" s="43">
        <v>99</v>
      </c>
      <c r="P26" s="43">
        <v>100</v>
      </c>
      <c r="Q26" s="43">
        <v>584</v>
      </c>
      <c r="R26" s="43">
        <v>146</v>
      </c>
      <c r="S26" s="43">
        <v>146</v>
      </c>
      <c r="T26" s="43">
        <v>146</v>
      </c>
      <c r="U26" s="43">
        <v>146</v>
      </c>
    </row>
    <row r="27" spans="1:21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13">
        <v>779</v>
      </c>
      <c r="H27" s="13">
        <v>195</v>
      </c>
      <c r="I27" s="13">
        <v>195</v>
      </c>
      <c r="J27" s="13">
        <v>195</v>
      </c>
      <c r="K27" s="13">
        <v>194</v>
      </c>
      <c r="L27" s="43">
        <v>67</v>
      </c>
      <c r="M27" s="43">
        <v>17</v>
      </c>
      <c r="N27" s="43">
        <v>17</v>
      </c>
      <c r="O27" s="43">
        <v>17</v>
      </c>
      <c r="P27" s="43">
        <v>16</v>
      </c>
      <c r="Q27" s="43">
        <v>712</v>
      </c>
      <c r="R27" s="43">
        <v>178</v>
      </c>
      <c r="S27" s="43">
        <v>178</v>
      </c>
      <c r="T27" s="43">
        <v>178</v>
      </c>
      <c r="U27" s="43">
        <v>178</v>
      </c>
    </row>
    <row r="28" spans="1:21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13">
        <v>1492</v>
      </c>
      <c r="H28" s="13">
        <v>373</v>
      </c>
      <c r="I28" s="13">
        <v>373</v>
      </c>
      <c r="J28" s="13">
        <v>373</v>
      </c>
      <c r="K28" s="13">
        <v>373</v>
      </c>
      <c r="L28" s="43">
        <v>267</v>
      </c>
      <c r="M28" s="43">
        <v>67</v>
      </c>
      <c r="N28" s="43">
        <v>67</v>
      </c>
      <c r="O28" s="43">
        <v>67</v>
      </c>
      <c r="P28" s="43">
        <v>66</v>
      </c>
      <c r="Q28" s="43">
        <v>1225</v>
      </c>
      <c r="R28" s="43">
        <v>306</v>
      </c>
      <c r="S28" s="43">
        <v>306</v>
      </c>
      <c r="T28" s="43">
        <v>306</v>
      </c>
      <c r="U28" s="43">
        <v>307</v>
      </c>
    </row>
    <row r="29" spans="1:21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13">
        <v>643</v>
      </c>
      <c r="H29" s="13">
        <v>161</v>
      </c>
      <c r="I29" s="13">
        <v>161</v>
      </c>
      <c r="J29" s="13">
        <v>161</v>
      </c>
      <c r="K29" s="13">
        <v>160</v>
      </c>
      <c r="L29" s="43">
        <v>45</v>
      </c>
      <c r="M29" s="43">
        <v>11</v>
      </c>
      <c r="N29" s="43">
        <v>11</v>
      </c>
      <c r="O29" s="43">
        <v>11</v>
      </c>
      <c r="P29" s="43">
        <v>12</v>
      </c>
      <c r="Q29" s="43">
        <v>598</v>
      </c>
      <c r="R29" s="43">
        <v>150</v>
      </c>
      <c r="S29" s="43">
        <v>150</v>
      </c>
      <c r="T29" s="43">
        <v>150</v>
      </c>
      <c r="U29" s="43">
        <v>148</v>
      </c>
    </row>
    <row r="30" spans="1:21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13">
        <v>973</v>
      </c>
      <c r="H30" s="13">
        <v>243</v>
      </c>
      <c r="I30" s="13">
        <v>243</v>
      </c>
      <c r="J30" s="13">
        <v>243</v>
      </c>
      <c r="K30" s="13">
        <v>244</v>
      </c>
      <c r="L30" s="43">
        <v>125</v>
      </c>
      <c r="M30" s="43">
        <v>31</v>
      </c>
      <c r="N30" s="43">
        <v>31</v>
      </c>
      <c r="O30" s="43">
        <v>31</v>
      </c>
      <c r="P30" s="43">
        <v>32</v>
      </c>
      <c r="Q30" s="43">
        <v>848</v>
      </c>
      <c r="R30" s="43">
        <v>212</v>
      </c>
      <c r="S30" s="43">
        <v>212</v>
      </c>
      <c r="T30" s="43">
        <v>212</v>
      </c>
      <c r="U30" s="43">
        <v>212</v>
      </c>
    </row>
    <row r="31" spans="1:21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13">
        <v>1483</v>
      </c>
      <c r="H31" s="13">
        <v>371</v>
      </c>
      <c r="I31" s="13">
        <v>371</v>
      </c>
      <c r="J31" s="13">
        <v>371</v>
      </c>
      <c r="K31" s="13">
        <v>370</v>
      </c>
      <c r="L31" s="43">
        <v>796</v>
      </c>
      <c r="M31" s="43">
        <v>199</v>
      </c>
      <c r="N31" s="43">
        <v>199</v>
      </c>
      <c r="O31" s="43">
        <v>199</v>
      </c>
      <c r="P31" s="43">
        <v>199</v>
      </c>
      <c r="Q31" s="43">
        <v>687</v>
      </c>
      <c r="R31" s="43">
        <v>172</v>
      </c>
      <c r="S31" s="43">
        <v>172</v>
      </c>
      <c r="T31" s="43">
        <v>172</v>
      </c>
      <c r="U31" s="43">
        <v>171</v>
      </c>
    </row>
    <row r="32" spans="1:21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13">
        <v>647</v>
      </c>
      <c r="H32" s="13">
        <v>162</v>
      </c>
      <c r="I32" s="13">
        <v>162</v>
      </c>
      <c r="J32" s="13">
        <v>162</v>
      </c>
      <c r="K32" s="13">
        <v>161</v>
      </c>
      <c r="L32" s="43">
        <v>353</v>
      </c>
      <c r="M32" s="43">
        <v>88</v>
      </c>
      <c r="N32" s="43">
        <v>88</v>
      </c>
      <c r="O32" s="43">
        <v>88</v>
      </c>
      <c r="P32" s="43">
        <v>89</v>
      </c>
      <c r="Q32" s="43">
        <v>294</v>
      </c>
      <c r="R32" s="43">
        <v>74</v>
      </c>
      <c r="S32" s="43">
        <v>74</v>
      </c>
      <c r="T32" s="43">
        <v>74</v>
      </c>
      <c r="U32" s="43">
        <v>72</v>
      </c>
    </row>
    <row r="33" spans="1:21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13">
        <v>1336</v>
      </c>
      <c r="H33" s="13">
        <v>334</v>
      </c>
      <c r="I33" s="13">
        <v>334</v>
      </c>
      <c r="J33" s="13">
        <v>334</v>
      </c>
      <c r="K33" s="13">
        <v>334</v>
      </c>
      <c r="L33" s="43">
        <v>717</v>
      </c>
      <c r="M33" s="43">
        <v>179</v>
      </c>
      <c r="N33" s="43">
        <v>179</v>
      </c>
      <c r="O33" s="43">
        <v>179</v>
      </c>
      <c r="P33" s="43">
        <v>180</v>
      </c>
      <c r="Q33" s="43">
        <v>619</v>
      </c>
      <c r="R33" s="43">
        <v>155</v>
      </c>
      <c r="S33" s="43">
        <v>155</v>
      </c>
      <c r="T33" s="43">
        <v>155</v>
      </c>
      <c r="U33" s="43">
        <v>154</v>
      </c>
    </row>
    <row r="34" spans="1:21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13">
        <v>6713</v>
      </c>
      <c r="H34" s="13">
        <v>1678</v>
      </c>
      <c r="I34" s="13">
        <v>1678</v>
      </c>
      <c r="J34" s="13">
        <v>1678</v>
      </c>
      <c r="K34" s="13">
        <v>1679</v>
      </c>
      <c r="L34" s="43">
        <v>3603</v>
      </c>
      <c r="M34" s="43">
        <v>901</v>
      </c>
      <c r="N34" s="43">
        <v>901</v>
      </c>
      <c r="O34" s="43">
        <v>901</v>
      </c>
      <c r="P34" s="43">
        <v>900</v>
      </c>
      <c r="Q34" s="43">
        <v>3110</v>
      </c>
      <c r="R34" s="43">
        <v>777</v>
      </c>
      <c r="S34" s="43">
        <v>777</v>
      </c>
      <c r="T34" s="43">
        <v>777</v>
      </c>
      <c r="U34" s="43">
        <v>779</v>
      </c>
    </row>
    <row r="35" spans="1:21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13">
        <v>1472</v>
      </c>
      <c r="H35" s="13">
        <v>368</v>
      </c>
      <c r="I35" s="13">
        <v>368</v>
      </c>
      <c r="J35" s="13">
        <v>368</v>
      </c>
      <c r="K35" s="13">
        <v>368</v>
      </c>
      <c r="L35" s="43">
        <v>790</v>
      </c>
      <c r="M35" s="43">
        <v>198</v>
      </c>
      <c r="N35" s="43">
        <v>198</v>
      </c>
      <c r="O35" s="43">
        <v>198</v>
      </c>
      <c r="P35" s="43">
        <v>196</v>
      </c>
      <c r="Q35" s="43">
        <v>682</v>
      </c>
      <c r="R35" s="43">
        <v>170</v>
      </c>
      <c r="S35" s="43">
        <v>170</v>
      </c>
      <c r="T35" s="43">
        <v>170</v>
      </c>
      <c r="U35" s="43">
        <v>172</v>
      </c>
    </row>
    <row r="36" spans="1:21" ht="29.25" customHeight="1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13">
        <v>104</v>
      </c>
      <c r="H36" s="13">
        <v>26</v>
      </c>
      <c r="I36" s="13">
        <v>26</v>
      </c>
      <c r="J36" s="13">
        <v>26</v>
      </c>
      <c r="K36" s="13">
        <v>26</v>
      </c>
      <c r="L36" s="43">
        <v>56</v>
      </c>
      <c r="M36" s="43">
        <v>14</v>
      </c>
      <c r="N36" s="43">
        <v>14</v>
      </c>
      <c r="O36" s="43">
        <v>14</v>
      </c>
      <c r="P36" s="43">
        <v>14</v>
      </c>
      <c r="Q36" s="43">
        <v>48</v>
      </c>
      <c r="R36" s="43">
        <v>12</v>
      </c>
      <c r="S36" s="43">
        <v>12</v>
      </c>
      <c r="T36" s="43">
        <v>12</v>
      </c>
      <c r="U36" s="43">
        <v>12</v>
      </c>
    </row>
    <row r="37" spans="1:21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13">
        <v>1228</v>
      </c>
      <c r="H37" s="13">
        <v>307</v>
      </c>
      <c r="I37" s="13">
        <v>307</v>
      </c>
      <c r="J37" s="13">
        <v>307</v>
      </c>
      <c r="K37" s="13">
        <v>307</v>
      </c>
      <c r="L37" s="43">
        <v>659</v>
      </c>
      <c r="M37" s="43">
        <v>165</v>
      </c>
      <c r="N37" s="43">
        <v>165</v>
      </c>
      <c r="O37" s="43">
        <v>165</v>
      </c>
      <c r="P37" s="43">
        <v>164</v>
      </c>
      <c r="Q37" s="43">
        <v>569</v>
      </c>
      <c r="R37" s="43">
        <v>142</v>
      </c>
      <c r="S37" s="43">
        <v>142</v>
      </c>
      <c r="T37" s="43">
        <v>142</v>
      </c>
      <c r="U37" s="43">
        <v>143</v>
      </c>
    </row>
    <row r="38" spans="1:21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</row>
    <row r="39" spans="1:21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13">
        <v>650</v>
      </c>
      <c r="H39" s="13">
        <v>163</v>
      </c>
      <c r="I39" s="13">
        <v>163</v>
      </c>
      <c r="J39" s="13">
        <v>163</v>
      </c>
      <c r="K39" s="13">
        <v>161</v>
      </c>
      <c r="L39" s="43">
        <v>349</v>
      </c>
      <c r="M39" s="43">
        <v>87</v>
      </c>
      <c r="N39" s="43">
        <v>87</v>
      </c>
      <c r="O39" s="43">
        <v>87</v>
      </c>
      <c r="P39" s="43">
        <v>88</v>
      </c>
      <c r="Q39" s="43">
        <v>301</v>
      </c>
      <c r="R39" s="43">
        <v>76</v>
      </c>
      <c r="S39" s="43">
        <v>76</v>
      </c>
      <c r="T39" s="43">
        <v>76</v>
      </c>
      <c r="U39" s="43">
        <v>73</v>
      </c>
    </row>
    <row r="40" spans="1:21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</row>
    <row r="41" spans="1:21" ht="30" x14ac:dyDescent="0.2">
      <c r="A41" s="27">
        <v>35</v>
      </c>
      <c r="B41" s="3" t="s">
        <v>60</v>
      </c>
      <c r="C41" s="64">
        <v>441457</v>
      </c>
      <c r="D41" s="64">
        <v>381037</v>
      </c>
      <c r="E41" s="37">
        <v>0.53672975122006972</v>
      </c>
      <c r="F41" s="37">
        <v>0.46327024877993028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</row>
    <row r="42" spans="1:21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13">
        <v>4259</v>
      </c>
      <c r="H42" s="13">
        <v>1065</v>
      </c>
      <c r="I42" s="13">
        <v>1065</v>
      </c>
      <c r="J42" s="13">
        <v>1065</v>
      </c>
      <c r="K42" s="13">
        <v>1064</v>
      </c>
      <c r="L42" s="43">
        <v>3157</v>
      </c>
      <c r="M42" s="43">
        <v>789</v>
      </c>
      <c r="N42" s="43">
        <v>789</v>
      </c>
      <c r="O42" s="43">
        <v>789</v>
      </c>
      <c r="P42" s="43">
        <v>790</v>
      </c>
      <c r="Q42" s="43">
        <v>1102</v>
      </c>
      <c r="R42" s="43">
        <v>276</v>
      </c>
      <c r="S42" s="43">
        <v>276</v>
      </c>
      <c r="T42" s="43">
        <v>276</v>
      </c>
      <c r="U42" s="43">
        <v>274</v>
      </c>
    </row>
    <row r="43" spans="1:21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13">
        <v>3097</v>
      </c>
      <c r="H43" s="13">
        <v>774</v>
      </c>
      <c r="I43" s="13">
        <v>774</v>
      </c>
      <c r="J43" s="13">
        <v>774</v>
      </c>
      <c r="K43" s="13">
        <v>775</v>
      </c>
      <c r="L43" s="43">
        <v>2643</v>
      </c>
      <c r="M43" s="43">
        <v>661</v>
      </c>
      <c r="N43" s="43">
        <v>661</v>
      </c>
      <c r="O43" s="43">
        <v>661</v>
      </c>
      <c r="P43" s="43">
        <v>660</v>
      </c>
      <c r="Q43" s="43">
        <v>454</v>
      </c>
      <c r="R43" s="43">
        <v>113</v>
      </c>
      <c r="S43" s="43">
        <v>113</v>
      </c>
      <c r="T43" s="43">
        <v>113</v>
      </c>
      <c r="U43" s="43">
        <v>115</v>
      </c>
    </row>
    <row r="44" spans="1:21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13">
        <v>4342</v>
      </c>
      <c r="H44" s="13">
        <v>1086</v>
      </c>
      <c r="I44" s="13">
        <v>1086</v>
      </c>
      <c r="J44" s="13">
        <v>1086</v>
      </c>
      <c r="K44" s="13">
        <v>1084</v>
      </c>
      <c r="L44" s="43">
        <v>0</v>
      </c>
      <c r="M44" s="43">
        <v>0</v>
      </c>
      <c r="N44" s="43">
        <v>0</v>
      </c>
      <c r="O44" s="43">
        <v>0</v>
      </c>
      <c r="P44" s="43">
        <v>0</v>
      </c>
      <c r="Q44" s="43">
        <v>4342</v>
      </c>
      <c r="R44" s="43">
        <v>1086</v>
      </c>
      <c r="S44" s="43">
        <v>1086</v>
      </c>
      <c r="T44" s="43">
        <v>1086</v>
      </c>
      <c r="U44" s="43">
        <v>1084</v>
      </c>
    </row>
    <row r="45" spans="1:21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13">
        <v>3376</v>
      </c>
      <c r="H45" s="13">
        <v>844</v>
      </c>
      <c r="I45" s="13">
        <v>844</v>
      </c>
      <c r="J45" s="13">
        <v>844</v>
      </c>
      <c r="K45" s="13">
        <v>844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3376</v>
      </c>
      <c r="R45" s="43">
        <v>844</v>
      </c>
      <c r="S45" s="43">
        <v>844</v>
      </c>
      <c r="T45" s="43">
        <v>844</v>
      </c>
      <c r="U45" s="43">
        <v>844</v>
      </c>
    </row>
    <row r="46" spans="1:21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</row>
    <row r="47" spans="1:21" ht="30" x14ac:dyDescent="0.2">
      <c r="A47" s="27">
        <v>41</v>
      </c>
      <c r="B47" s="3" t="s">
        <v>34</v>
      </c>
      <c r="C47" s="64">
        <v>441457</v>
      </c>
      <c r="D47" s="64">
        <v>381037</v>
      </c>
      <c r="E47" s="37">
        <v>0.53672975122006972</v>
      </c>
      <c r="F47" s="37">
        <v>0.46327024877993028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</row>
    <row r="48" spans="1:21" x14ac:dyDescent="0.2">
      <c r="A48" s="27">
        <v>42</v>
      </c>
      <c r="B48" s="3" t="s">
        <v>35</v>
      </c>
      <c r="C48" s="64">
        <v>441457</v>
      </c>
      <c r="D48" s="64">
        <v>381037</v>
      </c>
      <c r="E48" s="37">
        <v>0.53672975122006972</v>
      </c>
      <c r="F48" s="37">
        <v>0.46327024877993028</v>
      </c>
      <c r="G48" s="13">
        <v>260</v>
      </c>
      <c r="H48" s="13">
        <v>65</v>
      </c>
      <c r="I48" s="13">
        <v>65</v>
      </c>
      <c r="J48" s="13">
        <v>65</v>
      </c>
      <c r="K48" s="13">
        <v>65</v>
      </c>
      <c r="L48" s="43">
        <v>140</v>
      </c>
      <c r="M48" s="43">
        <v>35</v>
      </c>
      <c r="N48" s="43">
        <v>35</v>
      </c>
      <c r="O48" s="43">
        <v>35</v>
      </c>
      <c r="P48" s="43">
        <v>35</v>
      </c>
      <c r="Q48" s="43">
        <v>120</v>
      </c>
      <c r="R48" s="43">
        <v>30</v>
      </c>
      <c r="S48" s="43">
        <v>30</v>
      </c>
      <c r="T48" s="43">
        <v>30</v>
      </c>
      <c r="U48" s="43">
        <v>30</v>
      </c>
    </row>
    <row r="49" spans="1:21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13">
        <v>1300</v>
      </c>
      <c r="H49" s="13">
        <v>325</v>
      </c>
      <c r="I49" s="13">
        <v>325</v>
      </c>
      <c r="J49" s="13">
        <v>325</v>
      </c>
      <c r="K49" s="13">
        <v>325</v>
      </c>
      <c r="L49" s="43">
        <v>560</v>
      </c>
      <c r="M49" s="43">
        <v>140</v>
      </c>
      <c r="N49" s="43">
        <v>140</v>
      </c>
      <c r="O49" s="43">
        <v>140</v>
      </c>
      <c r="P49" s="43">
        <v>140</v>
      </c>
      <c r="Q49" s="43">
        <v>740</v>
      </c>
      <c r="R49" s="43">
        <v>185</v>
      </c>
      <c r="S49" s="43">
        <v>185</v>
      </c>
      <c r="T49" s="43">
        <v>185</v>
      </c>
      <c r="U49" s="43">
        <v>185</v>
      </c>
    </row>
    <row r="50" spans="1:21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13">
        <v>1664</v>
      </c>
      <c r="H50" s="13">
        <v>416</v>
      </c>
      <c r="I50" s="13">
        <v>416</v>
      </c>
      <c r="J50" s="13">
        <v>416</v>
      </c>
      <c r="K50" s="13">
        <v>416</v>
      </c>
      <c r="L50" s="43">
        <v>734</v>
      </c>
      <c r="M50" s="43">
        <v>183</v>
      </c>
      <c r="N50" s="43">
        <v>183</v>
      </c>
      <c r="O50" s="43">
        <v>183</v>
      </c>
      <c r="P50" s="43">
        <v>185</v>
      </c>
      <c r="Q50" s="43">
        <v>930</v>
      </c>
      <c r="R50" s="43">
        <v>233</v>
      </c>
      <c r="S50" s="43">
        <v>233</v>
      </c>
      <c r="T50" s="43">
        <v>233</v>
      </c>
      <c r="U50" s="43">
        <v>231</v>
      </c>
    </row>
    <row r="51" spans="1:21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13">
        <v>992</v>
      </c>
      <c r="H51" s="13">
        <v>248</v>
      </c>
      <c r="I51" s="13">
        <v>248</v>
      </c>
      <c r="J51" s="13">
        <v>248</v>
      </c>
      <c r="K51" s="13">
        <v>248</v>
      </c>
      <c r="L51" s="43">
        <v>849</v>
      </c>
      <c r="M51" s="43">
        <v>212</v>
      </c>
      <c r="N51" s="43">
        <v>212</v>
      </c>
      <c r="O51" s="43">
        <v>212</v>
      </c>
      <c r="P51" s="43">
        <v>213</v>
      </c>
      <c r="Q51" s="43">
        <v>143</v>
      </c>
      <c r="R51" s="43">
        <v>36</v>
      </c>
      <c r="S51" s="43">
        <v>36</v>
      </c>
      <c r="T51" s="43">
        <v>36</v>
      </c>
      <c r="U51" s="43">
        <v>35</v>
      </c>
    </row>
    <row r="52" spans="1:21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</row>
    <row r="53" spans="1:21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13">
        <v>79</v>
      </c>
      <c r="H53" s="13">
        <v>20</v>
      </c>
      <c r="I53" s="13">
        <v>7</v>
      </c>
      <c r="J53" s="13">
        <v>7</v>
      </c>
      <c r="K53" s="13">
        <v>45</v>
      </c>
      <c r="L53" s="43">
        <v>42</v>
      </c>
      <c r="M53" s="43">
        <v>11</v>
      </c>
      <c r="N53" s="43">
        <v>4</v>
      </c>
      <c r="O53" s="43">
        <v>4</v>
      </c>
      <c r="P53" s="43">
        <v>23</v>
      </c>
      <c r="Q53" s="43">
        <v>37</v>
      </c>
      <c r="R53" s="43">
        <v>9</v>
      </c>
      <c r="S53" s="43">
        <v>3</v>
      </c>
      <c r="T53" s="43">
        <v>3</v>
      </c>
      <c r="U53" s="43">
        <v>22</v>
      </c>
    </row>
    <row r="54" spans="1:21" x14ac:dyDescent="0.2">
      <c r="A54" s="27">
        <v>48</v>
      </c>
      <c r="B54" s="3" t="s">
        <v>63</v>
      </c>
      <c r="C54" s="64">
        <v>441457</v>
      </c>
      <c r="D54" s="64">
        <v>381037</v>
      </c>
      <c r="E54" s="37">
        <v>0.53672975122006972</v>
      </c>
      <c r="F54" s="37">
        <v>0.46327024877993028</v>
      </c>
      <c r="G54" s="13">
        <v>300</v>
      </c>
      <c r="H54" s="13">
        <v>75</v>
      </c>
      <c r="I54" s="13">
        <v>75</v>
      </c>
      <c r="J54" s="13">
        <v>75</v>
      </c>
      <c r="K54" s="13">
        <v>75</v>
      </c>
      <c r="L54" s="43">
        <v>161</v>
      </c>
      <c r="M54" s="43">
        <v>40</v>
      </c>
      <c r="N54" s="43">
        <v>40</v>
      </c>
      <c r="O54" s="43">
        <v>40</v>
      </c>
      <c r="P54" s="43">
        <v>41</v>
      </c>
      <c r="Q54" s="43">
        <v>139</v>
      </c>
      <c r="R54" s="43">
        <v>35</v>
      </c>
      <c r="S54" s="43">
        <v>35</v>
      </c>
      <c r="T54" s="43">
        <v>35</v>
      </c>
      <c r="U54" s="43">
        <v>34</v>
      </c>
    </row>
    <row r="55" spans="1:21" x14ac:dyDescent="0.2">
      <c r="A55" s="27">
        <v>49</v>
      </c>
      <c r="B55" s="3" t="s">
        <v>39</v>
      </c>
      <c r="C55" s="64">
        <v>441457</v>
      </c>
      <c r="D55" s="64">
        <v>381037</v>
      </c>
      <c r="E55" s="37">
        <v>0.53672975122006972</v>
      </c>
      <c r="F55" s="37">
        <v>0.46327024877993028</v>
      </c>
      <c r="G55" s="13">
        <v>200</v>
      </c>
      <c r="H55" s="13">
        <v>50</v>
      </c>
      <c r="I55" s="13">
        <v>50</v>
      </c>
      <c r="J55" s="13">
        <v>50</v>
      </c>
      <c r="K55" s="13">
        <v>50</v>
      </c>
      <c r="L55" s="43">
        <v>107</v>
      </c>
      <c r="M55" s="43">
        <v>27</v>
      </c>
      <c r="N55" s="43">
        <v>27</v>
      </c>
      <c r="O55" s="43">
        <v>27</v>
      </c>
      <c r="P55" s="43">
        <v>26</v>
      </c>
      <c r="Q55" s="43">
        <v>93</v>
      </c>
      <c r="R55" s="43">
        <v>23</v>
      </c>
      <c r="S55" s="43">
        <v>23</v>
      </c>
      <c r="T55" s="43">
        <v>23</v>
      </c>
      <c r="U55" s="43">
        <v>24</v>
      </c>
    </row>
    <row r="56" spans="1:21" x14ac:dyDescent="0.2">
      <c r="A56" s="27">
        <v>50</v>
      </c>
      <c r="B56" s="3" t="s">
        <v>40</v>
      </c>
      <c r="C56" s="64">
        <v>441457</v>
      </c>
      <c r="D56" s="64">
        <v>381037</v>
      </c>
      <c r="E56" s="37">
        <v>0.53672975122006972</v>
      </c>
      <c r="F56" s="37">
        <v>0.46327024877993028</v>
      </c>
      <c r="G56" s="13">
        <v>360</v>
      </c>
      <c r="H56" s="13">
        <v>90</v>
      </c>
      <c r="I56" s="13">
        <v>90</v>
      </c>
      <c r="J56" s="13">
        <v>90</v>
      </c>
      <c r="K56" s="13">
        <v>90</v>
      </c>
      <c r="L56" s="43">
        <v>193</v>
      </c>
      <c r="M56" s="43">
        <v>48</v>
      </c>
      <c r="N56" s="43">
        <v>48</v>
      </c>
      <c r="O56" s="43">
        <v>48</v>
      </c>
      <c r="P56" s="43">
        <v>49</v>
      </c>
      <c r="Q56" s="43">
        <v>167</v>
      </c>
      <c r="R56" s="43">
        <v>42</v>
      </c>
      <c r="S56" s="43">
        <v>42</v>
      </c>
      <c r="T56" s="43">
        <v>42</v>
      </c>
      <c r="U56" s="43">
        <v>41</v>
      </c>
    </row>
    <row r="57" spans="1:21" x14ac:dyDescent="0.2">
      <c r="A57" s="27">
        <v>51</v>
      </c>
      <c r="B57" s="3" t="s">
        <v>41</v>
      </c>
      <c r="C57" s="64">
        <v>441457</v>
      </c>
      <c r="D57" s="64">
        <v>381037</v>
      </c>
      <c r="E57" s="37">
        <v>0.53672975122006972</v>
      </c>
      <c r="F57" s="37">
        <v>0.46327024877993028</v>
      </c>
      <c r="G57" s="13">
        <v>1135</v>
      </c>
      <c r="H57" s="13">
        <v>284</v>
      </c>
      <c r="I57" s="13">
        <v>284</v>
      </c>
      <c r="J57" s="13">
        <v>284</v>
      </c>
      <c r="K57" s="13">
        <v>283</v>
      </c>
      <c r="L57" s="43">
        <v>609</v>
      </c>
      <c r="M57" s="43">
        <v>152</v>
      </c>
      <c r="N57" s="43">
        <v>152</v>
      </c>
      <c r="O57" s="43">
        <v>152</v>
      </c>
      <c r="P57" s="43">
        <v>153</v>
      </c>
      <c r="Q57" s="43">
        <v>526</v>
      </c>
      <c r="R57" s="43">
        <v>132</v>
      </c>
      <c r="S57" s="43">
        <v>132</v>
      </c>
      <c r="T57" s="43">
        <v>132</v>
      </c>
      <c r="U57" s="43">
        <v>130</v>
      </c>
    </row>
    <row r="58" spans="1:21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</row>
    <row r="59" spans="1:21" x14ac:dyDescent="0.2">
      <c r="A59" s="27">
        <v>53</v>
      </c>
      <c r="B59" s="3" t="s">
        <v>53</v>
      </c>
      <c r="C59" s="64">
        <v>441457</v>
      </c>
      <c r="D59" s="64">
        <v>381037</v>
      </c>
      <c r="E59" s="37">
        <v>0.53672975122006972</v>
      </c>
      <c r="F59" s="37">
        <v>0.46327024877993028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</row>
    <row r="60" spans="1:21" x14ac:dyDescent="0.2">
      <c r="A60" s="27">
        <v>54</v>
      </c>
      <c r="B60" s="7" t="s">
        <v>132</v>
      </c>
      <c r="C60" s="64">
        <v>441457</v>
      </c>
      <c r="D60" s="64">
        <v>381037</v>
      </c>
      <c r="E60" s="37">
        <v>0.53672975122006972</v>
      </c>
      <c r="F60" s="37">
        <v>0.46327024877993028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</row>
    <row r="61" spans="1:21" x14ac:dyDescent="0.2">
      <c r="A61" s="27">
        <v>55</v>
      </c>
      <c r="B61" s="3" t="s">
        <v>43</v>
      </c>
      <c r="C61" s="64">
        <v>441457</v>
      </c>
      <c r="D61" s="64">
        <v>381037</v>
      </c>
      <c r="E61" s="37">
        <v>0.53672975122006972</v>
      </c>
      <c r="F61" s="37">
        <v>0.46327024877993028</v>
      </c>
      <c r="G61" s="13">
        <v>120</v>
      </c>
      <c r="H61" s="13">
        <v>30</v>
      </c>
      <c r="I61" s="13">
        <v>30</v>
      </c>
      <c r="J61" s="13">
        <v>30</v>
      </c>
      <c r="K61" s="13">
        <v>30</v>
      </c>
      <c r="L61" s="43">
        <v>64</v>
      </c>
      <c r="M61" s="43">
        <v>16</v>
      </c>
      <c r="N61" s="43">
        <v>16</v>
      </c>
      <c r="O61" s="43">
        <v>16</v>
      </c>
      <c r="P61" s="43">
        <v>16</v>
      </c>
      <c r="Q61" s="43">
        <v>56</v>
      </c>
      <c r="R61" s="43">
        <v>14</v>
      </c>
      <c r="S61" s="43">
        <v>14</v>
      </c>
      <c r="T61" s="43">
        <v>14</v>
      </c>
      <c r="U61" s="43">
        <v>14</v>
      </c>
    </row>
    <row r="62" spans="1:21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13">
        <v>73</v>
      </c>
      <c r="H62" s="13">
        <v>18</v>
      </c>
      <c r="I62" s="13">
        <v>18</v>
      </c>
      <c r="J62" s="13">
        <v>18</v>
      </c>
      <c r="K62" s="13">
        <v>19</v>
      </c>
      <c r="L62" s="43">
        <v>39</v>
      </c>
      <c r="M62" s="43">
        <v>10</v>
      </c>
      <c r="N62" s="43">
        <v>10</v>
      </c>
      <c r="O62" s="43">
        <v>10</v>
      </c>
      <c r="P62" s="43">
        <v>9</v>
      </c>
      <c r="Q62" s="43">
        <v>34</v>
      </c>
      <c r="R62" s="43">
        <v>8</v>
      </c>
      <c r="S62" s="43">
        <v>8</v>
      </c>
      <c r="T62" s="43">
        <v>8</v>
      </c>
      <c r="U62" s="43">
        <v>10</v>
      </c>
    </row>
    <row r="63" spans="1:21" x14ac:dyDescent="0.2">
      <c r="A63" s="27">
        <v>57</v>
      </c>
      <c r="B63" s="7" t="s">
        <v>45</v>
      </c>
      <c r="C63" s="64">
        <v>441457</v>
      </c>
      <c r="D63" s="64">
        <v>381037</v>
      </c>
      <c r="E63" s="37">
        <v>0.53672975122006972</v>
      </c>
      <c r="F63" s="37">
        <v>0.46327024877993028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</row>
    <row r="64" spans="1:21" x14ac:dyDescent="0.2">
      <c r="A64" s="27">
        <v>58</v>
      </c>
      <c r="B64" s="7" t="s">
        <v>46</v>
      </c>
      <c r="C64" s="64">
        <v>441457</v>
      </c>
      <c r="D64" s="64">
        <v>381037</v>
      </c>
      <c r="E64" s="37">
        <v>0.53672975122006972</v>
      </c>
      <c r="F64" s="37">
        <v>0.46327024877993028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</row>
    <row r="65" spans="1:21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13">
        <v>48</v>
      </c>
      <c r="H65" s="13">
        <v>12</v>
      </c>
      <c r="I65" s="13">
        <v>12</v>
      </c>
      <c r="J65" s="13">
        <v>12</v>
      </c>
      <c r="K65" s="13">
        <v>12</v>
      </c>
      <c r="L65" s="43">
        <v>26</v>
      </c>
      <c r="M65" s="43">
        <v>6</v>
      </c>
      <c r="N65" s="43">
        <v>6</v>
      </c>
      <c r="O65" s="43">
        <v>6</v>
      </c>
      <c r="P65" s="43">
        <v>8</v>
      </c>
      <c r="Q65" s="43">
        <v>22</v>
      </c>
      <c r="R65" s="43">
        <v>6</v>
      </c>
      <c r="S65" s="43">
        <v>6</v>
      </c>
      <c r="T65" s="43">
        <v>6</v>
      </c>
      <c r="U65" s="43">
        <v>4</v>
      </c>
    </row>
    <row r="66" spans="1:21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13">
        <v>300</v>
      </c>
      <c r="H66" s="13">
        <v>75</v>
      </c>
      <c r="I66" s="13">
        <v>75</v>
      </c>
      <c r="J66" s="13">
        <v>75</v>
      </c>
      <c r="K66" s="13">
        <v>75</v>
      </c>
      <c r="L66" s="43">
        <v>161</v>
      </c>
      <c r="M66" s="43">
        <v>40</v>
      </c>
      <c r="N66" s="43">
        <v>40</v>
      </c>
      <c r="O66" s="43">
        <v>40</v>
      </c>
      <c r="P66" s="43">
        <v>41</v>
      </c>
      <c r="Q66" s="43">
        <v>139</v>
      </c>
      <c r="R66" s="43">
        <v>35</v>
      </c>
      <c r="S66" s="43">
        <v>35</v>
      </c>
      <c r="T66" s="43">
        <v>35</v>
      </c>
      <c r="U66" s="43">
        <v>34</v>
      </c>
    </row>
    <row r="67" spans="1:21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</row>
    <row r="68" spans="1:21" x14ac:dyDescent="0.2">
      <c r="A68" s="27">
        <v>62</v>
      </c>
      <c r="B68" s="7" t="s">
        <v>134</v>
      </c>
      <c r="C68" s="64">
        <v>441457</v>
      </c>
      <c r="D68" s="64">
        <v>381037</v>
      </c>
      <c r="E68" s="37">
        <v>0.53672975122006972</v>
      </c>
      <c r="F68" s="37">
        <v>0.46327024877993028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</row>
    <row r="69" spans="1:21" x14ac:dyDescent="0.2">
      <c r="A69" s="27">
        <v>63</v>
      </c>
      <c r="B69" s="7" t="s">
        <v>129</v>
      </c>
      <c r="C69" s="64">
        <v>441457</v>
      </c>
      <c r="D69" s="64">
        <v>381037</v>
      </c>
      <c r="E69" s="37">
        <v>0.53672975122006972</v>
      </c>
      <c r="F69" s="37">
        <v>0.46327024877993028</v>
      </c>
      <c r="G69" s="13">
        <v>250</v>
      </c>
      <c r="H69" s="13">
        <v>63</v>
      </c>
      <c r="I69" s="13">
        <v>63</v>
      </c>
      <c r="J69" s="13">
        <v>63</v>
      </c>
      <c r="K69" s="13">
        <v>61</v>
      </c>
      <c r="L69" s="43">
        <v>134</v>
      </c>
      <c r="M69" s="43">
        <v>34</v>
      </c>
      <c r="N69" s="43">
        <v>34</v>
      </c>
      <c r="O69" s="43">
        <v>34</v>
      </c>
      <c r="P69" s="43">
        <v>32</v>
      </c>
      <c r="Q69" s="43">
        <v>116</v>
      </c>
      <c r="R69" s="43">
        <v>29</v>
      </c>
      <c r="S69" s="43">
        <v>29</v>
      </c>
      <c r="T69" s="43">
        <v>29</v>
      </c>
      <c r="U69" s="43">
        <v>29</v>
      </c>
    </row>
    <row r="70" spans="1:21" x14ac:dyDescent="0.2">
      <c r="A70" s="27">
        <v>64</v>
      </c>
      <c r="B70" s="7" t="s">
        <v>52</v>
      </c>
      <c r="C70" s="64">
        <v>441457</v>
      </c>
      <c r="D70" s="64">
        <v>381037</v>
      </c>
      <c r="E70" s="37">
        <v>0.53672975122006972</v>
      </c>
      <c r="F70" s="37">
        <v>0.46327024877993028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</row>
    <row r="71" spans="1:21" x14ac:dyDescent="0.2">
      <c r="A71" s="27">
        <v>65</v>
      </c>
      <c r="B71" s="7" t="s">
        <v>51</v>
      </c>
      <c r="C71" s="64">
        <v>441457</v>
      </c>
      <c r="D71" s="64">
        <v>381037</v>
      </c>
      <c r="E71" s="37">
        <v>0.53672975122006972</v>
      </c>
      <c r="F71" s="37">
        <v>0.46327024877993028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</row>
    <row r="72" spans="1:21" x14ac:dyDescent="0.2">
      <c r="A72" s="27">
        <v>66</v>
      </c>
      <c r="B72" s="7" t="s">
        <v>50</v>
      </c>
      <c r="C72" s="64">
        <v>441457</v>
      </c>
      <c r="D72" s="64">
        <v>381037</v>
      </c>
      <c r="E72" s="37">
        <v>0.53672975122006972</v>
      </c>
      <c r="F72" s="37">
        <v>0.46327024877993028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</row>
    <row r="73" spans="1:21" x14ac:dyDescent="0.2">
      <c r="A73" s="27">
        <v>67</v>
      </c>
      <c r="B73" s="7" t="s">
        <v>135</v>
      </c>
      <c r="C73" s="64">
        <v>441457</v>
      </c>
      <c r="D73" s="64">
        <v>381037</v>
      </c>
      <c r="E73" s="37">
        <v>0.53672975122006972</v>
      </c>
      <c r="F73" s="37">
        <v>0.46327024877993028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43">
        <v>0</v>
      </c>
      <c r="M73" s="43">
        <v>0</v>
      </c>
      <c r="N73" s="43">
        <v>0</v>
      </c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</row>
    <row r="74" spans="1:21" x14ac:dyDescent="0.2">
      <c r="A74" s="27">
        <v>68</v>
      </c>
      <c r="B74" s="7" t="s">
        <v>64</v>
      </c>
      <c r="C74" s="64">
        <v>441457</v>
      </c>
      <c r="D74" s="64">
        <v>381037</v>
      </c>
      <c r="E74" s="37">
        <v>0.53672975122006972</v>
      </c>
      <c r="F74" s="37">
        <v>0.46327024877993028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</row>
    <row r="75" spans="1:21" x14ac:dyDescent="0.2">
      <c r="A75" s="27">
        <v>69</v>
      </c>
      <c r="B75" s="7" t="s">
        <v>136</v>
      </c>
      <c r="C75" s="64">
        <v>441457</v>
      </c>
      <c r="D75" s="64">
        <v>381037</v>
      </c>
      <c r="E75" s="37">
        <v>0.53672975122006972</v>
      </c>
      <c r="F75" s="37">
        <v>0.46327024877993028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</row>
    <row r="76" spans="1:21" ht="45" x14ac:dyDescent="0.2">
      <c r="A76" s="27">
        <v>70</v>
      </c>
      <c r="B76" s="7" t="s">
        <v>137</v>
      </c>
      <c r="C76" s="64">
        <v>441457</v>
      </c>
      <c r="D76" s="64">
        <v>381037</v>
      </c>
      <c r="E76" s="37">
        <v>0.53672975122006972</v>
      </c>
      <c r="F76" s="37">
        <v>0.46327024877993028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</row>
    <row r="77" spans="1:21" x14ac:dyDescent="0.2">
      <c r="A77" s="27">
        <v>71</v>
      </c>
      <c r="B77" s="7" t="s">
        <v>138</v>
      </c>
      <c r="C77" s="64">
        <v>441457</v>
      </c>
      <c r="D77" s="64">
        <v>381037</v>
      </c>
      <c r="E77" s="37">
        <v>0.53672975122006972</v>
      </c>
      <c r="F77" s="37">
        <v>0.46327024877993028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</row>
    <row r="78" spans="1:21" x14ac:dyDescent="0.2">
      <c r="A78" s="27">
        <v>72</v>
      </c>
      <c r="B78" s="3" t="s">
        <v>139</v>
      </c>
      <c r="C78" s="64">
        <v>441457</v>
      </c>
      <c r="D78" s="64">
        <v>381037</v>
      </c>
      <c r="E78" s="37">
        <v>0.53672975122006972</v>
      </c>
      <c r="F78" s="37">
        <v>0.46327024877993028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</row>
    <row r="79" spans="1:21" x14ac:dyDescent="0.2">
      <c r="A79" s="27">
        <v>73</v>
      </c>
      <c r="B79" s="7" t="s">
        <v>47</v>
      </c>
      <c r="C79" s="64">
        <v>441457</v>
      </c>
      <c r="D79" s="64">
        <v>381037</v>
      </c>
      <c r="E79" s="37">
        <v>0.53672975122006972</v>
      </c>
      <c r="F79" s="37">
        <v>0.46327024877993028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</row>
    <row r="80" spans="1:21" ht="30" x14ac:dyDescent="0.2">
      <c r="A80" s="27">
        <v>74</v>
      </c>
      <c r="B80" s="7" t="s">
        <v>142</v>
      </c>
      <c r="C80" s="37"/>
      <c r="D80" s="37"/>
      <c r="E80" s="37"/>
      <c r="F80" s="37"/>
      <c r="G80" s="13">
        <v>1700</v>
      </c>
      <c r="H80" s="13">
        <v>425</v>
      </c>
      <c r="I80" s="13">
        <v>425</v>
      </c>
      <c r="J80" s="13">
        <v>425</v>
      </c>
      <c r="K80" s="13">
        <v>425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</row>
    <row r="81" spans="1:21" s="4" customFormat="1" ht="15.75" x14ac:dyDescent="0.25">
      <c r="A81" s="28"/>
      <c r="B81" s="33"/>
      <c r="C81" s="53">
        <v>18323505</v>
      </c>
      <c r="D81" s="53">
        <v>15825630</v>
      </c>
      <c r="E81" s="37"/>
      <c r="F81" s="37"/>
      <c r="G81" s="15">
        <v>58791</v>
      </c>
      <c r="H81" s="15">
        <v>14703</v>
      </c>
      <c r="I81" s="15">
        <v>14690</v>
      </c>
      <c r="J81" s="15">
        <v>14690</v>
      </c>
      <c r="K81" s="15">
        <v>14708</v>
      </c>
      <c r="L81" s="15">
        <v>22718</v>
      </c>
      <c r="M81" s="15">
        <v>5681</v>
      </c>
      <c r="N81" s="15">
        <v>5674</v>
      </c>
      <c r="O81" s="15">
        <v>5674</v>
      </c>
      <c r="P81" s="15">
        <v>5689</v>
      </c>
      <c r="Q81" s="15">
        <v>34373</v>
      </c>
      <c r="R81" s="15">
        <v>8597</v>
      </c>
      <c r="S81" s="15">
        <v>8591</v>
      </c>
      <c r="T81" s="15">
        <v>8591</v>
      </c>
      <c r="U81" s="15">
        <v>8594</v>
      </c>
    </row>
    <row r="82" spans="1:21" x14ac:dyDescent="0.2">
      <c r="G82" s="16">
        <v>57091</v>
      </c>
      <c r="L82" s="16"/>
      <c r="Q82" s="16"/>
    </row>
    <row r="83" spans="1:21" x14ac:dyDescent="0.2">
      <c r="C83" s="58"/>
      <c r="D83" s="58"/>
      <c r="E83" s="58"/>
      <c r="F83" s="58"/>
      <c r="G83" s="16"/>
      <c r="L83" s="16"/>
      <c r="Q83" s="16"/>
    </row>
  </sheetData>
  <autoFilter ref="A6:K6">
    <sortState ref="A9:H85">
      <sortCondition ref="A6"/>
    </sortState>
  </autoFilter>
  <mergeCells count="17">
    <mergeCell ref="Q4:U4"/>
    <mergeCell ref="L5:L6"/>
    <mergeCell ref="M5:P5"/>
    <mergeCell ref="Q5:Q6"/>
    <mergeCell ref="R5:U5"/>
    <mergeCell ref="J5:J6"/>
    <mergeCell ref="A4:A6"/>
    <mergeCell ref="B4:B6"/>
    <mergeCell ref="L4:P4"/>
    <mergeCell ref="C4:F4"/>
    <mergeCell ref="C5:D5"/>
    <mergeCell ref="E5:F5"/>
    <mergeCell ref="G4:G6"/>
    <mergeCell ref="H5:H6"/>
    <mergeCell ref="I5:I6"/>
    <mergeCell ref="H4:K4"/>
    <mergeCell ref="K5:K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2"/>
  <sheetViews>
    <sheetView workbookViewId="0">
      <selection activeCell="H27" sqref="H27"/>
    </sheetView>
  </sheetViews>
  <sheetFormatPr defaultRowHeight="15" x14ac:dyDescent="0.25"/>
  <cols>
    <col min="2" max="2" width="28.7109375" customWidth="1"/>
    <col min="5" max="5" width="14.42578125" customWidth="1"/>
  </cols>
  <sheetData>
    <row r="1" spans="1:14" ht="63.75" customHeight="1" x14ac:dyDescent="0.25">
      <c r="A1" s="243" t="s">
        <v>414</v>
      </c>
      <c r="B1" s="243"/>
      <c r="C1" s="243"/>
      <c r="D1" s="243"/>
      <c r="E1" s="243"/>
      <c r="F1" s="241"/>
      <c r="G1" s="242"/>
      <c r="H1" s="242"/>
      <c r="I1" s="242"/>
      <c r="J1" s="242"/>
      <c r="K1" s="242"/>
      <c r="L1" s="242"/>
      <c r="M1" s="242"/>
      <c r="N1" s="242"/>
    </row>
    <row r="2" spans="1:14" ht="15" customHeight="1" x14ac:dyDescent="0.25">
      <c r="A2" s="189" t="s">
        <v>0</v>
      </c>
      <c r="B2" s="185" t="s">
        <v>280</v>
      </c>
      <c r="C2" s="237" t="s">
        <v>369</v>
      </c>
      <c r="D2" s="237" t="s">
        <v>370</v>
      </c>
      <c r="E2" s="238" t="s">
        <v>284</v>
      </c>
      <c r="F2" s="226"/>
      <c r="G2" s="226"/>
      <c r="H2" s="223"/>
      <c r="I2" s="221"/>
      <c r="J2" s="221"/>
      <c r="K2" s="221"/>
      <c r="L2" s="221"/>
      <c r="M2" s="221"/>
    </row>
    <row r="3" spans="1:14" ht="34.5" customHeight="1" x14ac:dyDescent="0.25">
      <c r="A3" s="190"/>
      <c r="B3" s="186"/>
      <c r="C3" s="239"/>
      <c r="D3" s="239"/>
      <c r="E3" s="240"/>
      <c r="F3" s="223"/>
      <c r="G3" s="223"/>
      <c r="H3" s="223"/>
      <c r="I3" s="221"/>
      <c r="J3" s="221"/>
      <c r="K3" s="221"/>
      <c r="L3" s="221"/>
      <c r="M3" s="221"/>
    </row>
    <row r="4" spans="1:14" x14ac:dyDescent="0.25">
      <c r="A4" s="187" t="s">
        <v>371</v>
      </c>
      <c r="B4" s="188"/>
      <c r="C4" s="188"/>
      <c r="D4" s="188"/>
      <c r="E4" s="221"/>
      <c r="F4" s="224"/>
      <c r="G4" s="224"/>
      <c r="H4" s="222"/>
      <c r="I4" s="221"/>
      <c r="J4" s="221"/>
      <c r="K4" s="221"/>
      <c r="L4" s="221"/>
      <c r="M4" s="221"/>
    </row>
    <row r="5" spans="1:14" x14ac:dyDescent="0.25">
      <c r="A5" s="229">
        <v>1</v>
      </c>
      <c r="B5" s="229" t="s">
        <v>291</v>
      </c>
      <c r="C5" s="230">
        <v>3482</v>
      </c>
      <c r="D5" s="231">
        <v>333</v>
      </c>
      <c r="E5" s="232">
        <v>4329242.78</v>
      </c>
      <c r="F5" s="224"/>
      <c r="G5" s="224"/>
      <c r="H5" s="221"/>
      <c r="I5" s="221"/>
      <c r="J5" s="221"/>
      <c r="K5" s="221"/>
      <c r="L5" s="221"/>
      <c r="M5" s="221"/>
    </row>
    <row r="6" spans="1:14" x14ac:dyDescent="0.25">
      <c r="A6" s="233"/>
      <c r="B6" s="233" t="s">
        <v>293</v>
      </c>
      <c r="C6" s="234">
        <v>3482</v>
      </c>
      <c r="D6" s="234">
        <v>333</v>
      </c>
      <c r="E6" s="235">
        <v>4329242.78</v>
      </c>
      <c r="F6" s="227"/>
      <c r="G6" s="227"/>
      <c r="H6" s="228"/>
      <c r="I6" s="228"/>
      <c r="J6" s="228"/>
      <c r="K6" s="228"/>
      <c r="L6" s="228"/>
      <c r="M6" s="228"/>
    </row>
    <row r="7" spans="1:14" x14ac:dyDescent="0.25">
      <c r="A7" s="221"/>
      <c r="B7" s="221"/>
      <c r="C7" s="221"/>
      <c r="D7" s="221"/>
      <c r="E7" s="225"/>
      <c r="F7" s="224"/>
      <c r="G7" s="224"/>
      <c r="H7" s="221"/>
      <c r="I7" s="221"/>
      <c r="J7" s="221"/>
      <c r="K7" s="221"/>
      <c r="L7" s="221"/>
      <c r="M7" s="221"/>
    </row>
    <row r="8" spans="1:14" x14ac:dyDescent="0.25">
      <c r="A8" s="221" t="s">
        <v>372</v>
      </c>
      <c r="B8" s="221"/>
      <c r="C8" s="221"/>
      <c r="D8" s="221"/>
      <c r="E8" s="225"/>
      <c r="F8" s="224"/>
      <c r="G8" s="224"/>
      <c r="H8" s="221"/>
      <c r="I8" s="221"/>
      <c r="J8" s="221"/>
      <c r="K8" s="221"/>
      <c r="L8" s="221"/>
      <c r="M8" s="221"/>
    </row>
    <row r="9" spans="1:14" x14ac:dyDescent="0.25">
      <c r="A9" s="229">
        <v>1</v>
      </c>
      <c r="B9" s="229" t="s">
        <v>291</v>
      </c>
      <c r="C9" s="230">
        <v>1202</v>
      </c>
      <c r="D9" s="230">
        <v>115</v>
      </c>
      <c r="E9" s="232">
        <v>1240347.96</v>
      </c>
      <c r="F9" s="224"/>
      <c r="G9" s="224"/>
      <c r="H9" s="221"/>
      <c r="I9" s="221"/>
      <c r="J9" s="221"/>
      <c r="K9" s="221"/>
      <c r="L9" s="221"/>
      <c r="M9" s="221"/>
    </row>
    <row r="10" spans="1:14" x14ac:dyDescent="0.25">
      <c r="A10" s="236"/>
      <c r="B10" s="236" t="s">
        <v>293</v>
      </c>
      <c r="C10" s="234">
        <v>1202</v>
      </c>
      <c r="D10" s="234">
        <v>115</v>
      </c>
      <c r="E10" s="235">
        <v>1240347.96</v>
      </c>
      <c r="F10" s="227"/>
      <c r="G10" s="227"/>
      <c r="H10" s="228"/>
      <c r="I10" s="228"/>
      <c r="J10" s="228"/>
      <c r="K10" s="228"/>
      <c r="L10" s="228"/>
      <c r="M10" s="228"/>
    </row>
    <row r="11" spans="1:14" x14ac:dyDescent="0.25">
      <c r="A11" s="221"/>
      <c r="B11" s="221"/>
      <c r="C11" s="221"/>
      <c r="D11" s="221"/>
      <c r="E11" s="225"/>
      <c r="F11" s="224"/>
      <c r="G11" s="224"/>
      <c r="H11" s="221"/>
      <c r="I11" s="221"/>
      <c r="J11" s="221"/>
      <c r="K11" s="221"/>
      <c r="L11" s="221"/>
      <c r="M11" s="221"/>
    </row>
    <row r="12" spans="1:14" x14ac:dyDescent="0.25">
      <c r="A12" s="221" t="s">
        <v>373</v>
      </c>
      <c r="B12" s="221"/>
      <c r="C12" s="221"/>
      <c r="D12" s="221"/>
      <c r="E12" s="225"/>
      <c r="F12" s="221"/>
      <c r="G12" s="221"/>
      <c r="H12" s="221"/>
      <c r="I12" s="221"/>
      <c r="J12" s="221"/>
      <c r="K12" s="221"/>
      <c r="L12" s="221"/>
      <c r="M12" s="221"/>
    </row>
    <row r="13" spans="1:14" x14ac:dyDescent="0.25">
      <c r="A13" s="229">
        <v>1</v>
      </c>
      <c r="B13" s="229" t="s">
        <v>291</v>
      </c>
      <c r="C13" s="230">
        <v>1129</v>
      </c>
      <c r="D13" s="230">
        <v>108</v>
      </c>
      <c r="E13" s="232">
        <v>1157111.92</v>
      </c>
      <c r="F13" s="221"/>
      <c r="G13" s="221"/>
      <c r="H13" s="221"/>
      <c r="I13" s="221"/>
      <c r="J13" s="221"/>
      <c r="K13" s="221"/>
      <c r="L13" s="221"/>
      <c r="M13" s="221"/>
    </row>
    <row r="14" spans="1:14" x14ac:dyDescent="0.25">
      <c r="A14" s="236"/>
      <c r="B14" s="236" t="s">
        <v>293</v>
      </c>
      <c r="C14" s="234">
        <v>1129</v>
      </c>
      <c r="D14" s="234">
        <v>108</v>
      </c>
      <c r="E14" s="235">
        <v>1157111.92</v>
      </c>
      <c r="F14" s="228"/>
      <c r="G14" s="228"/>
      <c r="H14" s="228"/>
      <c r="I14" s="228"/>
      <c r="J14" s="228"/>
      <c r="K14" s="228"/>
      <c r="L14" s="228"/>
      <c r="M14" s="228"/>
    </row>
    <row r="15" spans="1:14" x14ac:dyDescent="0.25">
      <c r="A15" s="221"/>
      <c r="B15" s="221"/>
      <c r="C15" s="221"/>
      <c r="D15" s="221"/>
      <c r="E15" s="225"/>
      <c r="F15" s="221"/>
      <c r="G15" s="221"/>
      <c r="H15" s="221"/>
      <c r="I15" s="221"/>
      <c r="J15" s="221"/>
      <c r="K15" s="221"/>
      <c r="L15" s="221"/>
      <c r="M15" s="221"/>
    </row>
    <row r="16" spans="1:14" x14ac:dyDescent="0.25">
      <c r="A16" s="221" t="s">
        <v>374</v>
      </c>
      <c r="B16" s="221"/>
      <c r="C16" s="221"/>
      <c r="D16" s="221"/>
      <c r="E16" s="225"/>
      <c r="F16" s="221"/>
      <c r="G16" s="221"/>
      <c r="H16" s="221"/>
      <c r="I16" s="221"/>
      <c r="J16" s="221"/>
      <c r="K16" s="221"/>
      <c r="L16" s="221"/>
      <c r="M16" s="221"/>
    </row>
    <row r="17" spans="1:13" x14ac:dyDescent="0.25">
      <c r="A17" s="229">
        <v>1</v>
      </c>
      <c r="B17" s="229" t="s">
        <v>291</v>
      </c>
      <c r="C17" s="230">
        <v>795</v>
      </c>
      <c r="D17" s="230">
        <v>76</v>
      </c>
      <c r="E17" s="232">
        <v>803676.33</v>
      </c>
      <c r="F17" s="221"/>
      <c r="G17" s="221"/>
      <c r="H17" s="221"/>
      <c r="I17" s="221"/>
      <c r="J17" s="221"/>
      <c r="K17" s="221"/>
      <c r="L17" s="221"/>
      <c r="M17" s="221"/>
    </row>
    <row r="18" spans="1:13" x14ac:dyDescent="0.25">
      <c r="A18" s="236"/>
      <c r="B18" s="236" t="s">
        <v>293</v>
      </c>
      <c r="C18" s="234">
        <v>795</v>
      </c>
      <c r="D18" s="234">
        <v>76</v>
      </c>
      <c r="E18" s="235">
        <v>803676.33</v>
      </c>
      <c r="F18" s="228"/>
      <c r="G18" s="228"/>
      <c r="H18" s="228"/>
      <c r="I18" s="228"/>
      <c r="J18" s="228"/>
      <c r="K18" s="228"/>
      <c r="L18" s="228"/>
      <c r="M18" s="228"/>
    </row>
    <row r="19" spans="1:13" x14ac:dyDescent="0.25">
      <c r="A19" s="221"/>
      <c r="B19" s="221"/>
      <c r="C19" s="221"/>
      <c r="D19" s="221"/>
      <c r="E19" s="225"/>
      <c r="F19" s="221"/>
      <c r="G19" s="221"/>
      <c r="H19" s="221"/>
      <c r="I19" s="221"/>
      <c r="J19" s="221"/>
      <c r="K19" s="221"/>
      <c r="L19" s="221"/>
      <c r="M19" s="221"/>
    </row>
    <row r="20" spans="1:13" x14ac:dyDescent="0.25">
      <c r="A20" s="221" t="s">
        <v>375</v>
      </c>
      <c r="B20" s="221"/>
      <c r="C20" s="221"/>
      <c r="D20" s="221"/>
      <c r="E20" s="225"/>
      <c r="F20" s="221"/>
      <c r="G20" s="221"/>
      <c r="H20" s="221"/>
      <c r="I20" s="221"/>
      <c r="J20" s="221"/>
      <c r="K20" s="221"/>
      <c r="L20" s="221"/>
      <c r="M20" s="221"/>
    </row>
    <row r="21" spans="1:13" x14ac:dyDescent="0.25">
      <c r="A21" s="229">
        <v>1</v>
      </c>
      <c r="B21" s="229" t="s">
        <v>289</v>
      </c>
      <c r="C21" s="230">
        <v>1805</v>
      </c>
      <c r="D21" s="230">
        <v>174</v>
      </c>
      <c r="E21" s="232">
        <v>1861767.03</v>
      </c>
      <c r="F21" s="221"/>
      <c r="G21" s="221"/>
      <c r="H21" s="221"/>
      <c r="I21" s="221"/>
      <c r="J21" s="221"/>
      <c r="K21" s="221"/>
      <c r="L21" s="221"/>
      <c r="M21" s="221"/>
    </row>
    <row r="22" spans="1:13" x14ac:dyDescent="0.25">
      <c r="A22" s="229">
        <v>2</v>
      </c>
      <c r="B22" s="229" t="s">
        <v>291</v>
      </c>
      <c r="C22" s="230">
        <v>6462</v>
      </c>
      <c r="D22" s="230">
        <v>618</v>
      </c>
      <c r="E22" s="232">
        <v>6236104.3399999999</v>
      </c>
      <c r="F22" s="221"/>
      <c r="G22" s="221"/>
      <c r="H22" s="221"/>
      <c r="I22" s="221"/>
      <c r="J22" s="221"/>
      <c r="K22" s="221"/>
      <c r="L22" s="221"/>
      <c r="M22" s="221"/>
    </row>
    <row r="23" spans="1:13" x14ac:dyDescent="0.25">
      <c r="A23" s="236"/>
      <c r="B23" s="236" t="s">
        <v>293</v>
      </c>
      <c r="C23" s="234">
        <v>8267</v>
      </c>
      <c r="D23" s="234">
        <v>792</v>
      </c>
      <c r="E23" s="235">
        <v>8097871.3700000001</v>
      </c>
      <c r="F23" s="228"/>
      <c r="G23" s="228"/>
      <c r="H23" s="228"/>
      <c r="I23" s="228"/>
      <c r="J23" s="228"/>
      <c r="K23" s="228"/>
      <c r="L23" s="228"/>
      <c r="M23" s="228"/>
    </row>
    <row r="24" spans="1:13" x14ac:dyDescent="0.25">
      <c r="A24" s="221"/>
      <c r="B24" s="221"/>
      <c r="C24" s="221"/>
      <c r="D24" s="221"/>
      <c r="E24" s="225"/>
      <c r="F24" s="221"/>
      <c r="G24" s="221"/>
      <c r="H24" s="221"/>
      <c r="I24" s="221"/>
      <c r="J24" s="221"/>
      <c r="K24" s="221"/>
      <c r="L24" s="221"/>
      <c r="M24" s="221"/>
    </row>
    <row r="25" spans="1:13" x14ac:dyDescent="0.25">
      <c r="A25" s="221" t="s">
        <v>376</v>
      </c>
      <c r="B25" s="221"/>
      <c r="C25" s="221"/>
      <c r="D25" s="221"/>
      <c r="E25" s="225"/>
      <c r="F25" s="221"/>
      <c r="G25" s="221"/>
      <c r="H25" s="221"/>
      <c r="I25" s="221"/>
      <c r="J25" s="221"/>
      <c r="K25" s="221"/>
      <c r="L25" s="221"/>
      <c r="M25" s="221"/>
    </row>
    <row r="26" spans="1:13" x14ac:dyDescent="0.25">
      <c r="A26" s="229">
        <v>1</v>
      </c>
      <c r="B26" s="229" t="s">
        <v>289</v>
      </c>
      <c r="C26" s="230">
        <v>0</v>
      </c>
      <c r="D26" s="230">
        <v>0</v>
      </c>
      <c r="E26" s="232">
        <v>0</v>
      </c>
      <c r="F26" s="221"/>
      <c r="G26" s="221"/>
      <c r="H26" s="221"/>
      <c r="I26" s="221"/>
      <c r="J26" s="221"/>
      <c r="K26" s="221"/>
      <c r="L26" s="221"/>
      <c r="M26" s="221"/>
    </row>
    <row r="27" spans="1:13" x14ac:dyDescent="0.25">
      <c r="A27" s="229">
        <v>2</v>
      </c>
      <c r="B27" s="229" t="s">
        <v>291</v>
      </c>
      <c r="C27" s="230">
        <v>3241</v>
      </c>
      <c r="D27" s="230">
        <v>310</v>
      </c>
      <c r="E27" s="232">
        <v>3015778.32</v>
      </c>
      <c r="F27" s="221"/>
      <c r="G27" s="221"/>
      <c r="H27" s="221"/>
      <c r="I27" s="221"/>
      <c r="J27" s="221"/>
      <c r="K27" s="221"/>
      <c r="L27" s="221"/>
      <c r="M27" s="221"/>
    </row>
    <row r="28" spans="1:13" x14ac:dyDescent="0.25">
      <c r="A28" s="236"/>
      <c r="B28" s="236" t="s">
        <v>293</v>
      </c>
      <c r="C28" s="234">
        <v>3241</v>
      </c>
      <c r="D28" s="234">
        <v>310</v>
      </c>
      <c r="E28" s="235">
        <v>3015778.32</v>
      </c>
      <c r="F28" s="228"/>
      <c r="G28" s="228"/>
      <c r="H28" s="228"/>
      <c r="I28" s="228"/>
      <c r="J28" s="228"/>
      <c r="K28" s="228"/>
      <c r="L28" s="228"/>
      <c r="M28" s="228"/>
    </row>
    <row r="29" spans="1:13" x14ac:dyDescent="0.25">
      <c r="A29" s="221"/>
      <c r="B29" s="221"/>
      <c r="C29" s="221"/>
      <c r="D29" s="221"/>
      <c r="E29" s="225"/>
      <c r="F29" s="221"/>
      <c r="G29" s="221"/>
      <c r="H29" s="221"/>
      <c r="I29" s="221"/>
      <c r="J29" s="221"/>
      <c r="K29" s="221"/>
      <c r="L29" s="221"/>
      <c r="M29" s="221"/>
    </row>
    <row r="30" spans="1:13" x14ac:dyDescent="0.25">
      <c r="A30" s="221" t="s">
        <v>377</v>
      </c>
      <c r="B30" s="221"/>
      <c r="C30" s="221"/>
      <c r="D30" s="221"/>
      <c r="E30" s="225"/>
      <c r="F30" s="221"/>
      <c r="G30" s="221"/>
      <c r="H30" s="221"/>
      <c r="I30" s="221"/>
      <c r="J30" s="221"/>
      <c r="K30" s="221"/>
      <c r="L30" s="221"/>
      <c r="M30" s="221"/>
    </row>
    <row r="31" spans="1:13" x14ac:dyDescent="0.25">
      <c r="A31" s="229">
        <v>1</v>
      </c>
      <c r="B31" s="229" t="s">
        <v>286</v>
      </c>
      <c r="C31" s="230">
        <v>343</v>
      </c>
      <c r="D31" s="230">
        <v>36</v>
      </c>
      <c r="E31" s="232">
        <v>58552.32</v>
      </c>
      <c r="F31" s="221"/>
      <c r="G31" s="221"/>
      <c r="H31" s="221"/>
      <c r="I31" s="221"/>
      <c r="J31" s="221"/>
      <c r="K31" s="221"/>
      <c r="L31" s="221"/>
      <c r="M31" s="221"/>
    </row>
    <row r="32" spans="1:13" x14ac:dyDescent="0.25">
      <c r="A32" s="229">
        <v>2</v>
      </c>
      <c r="B32" s="229" t="s">
        <v>287</v>
      </c>
      <c r="C32" s="230">
        <v>418</v>
      </c>
      <c r="D32" s="230">
        <v>52</v>
      </c>
      <c r="E32" s="232">
        <v>66300.259999999995</v>
      </c>
      <c r="F32" s="221"/>
      <c r="G32" s="221"/>
      <c r="H32" s="221"/>
      <c r="I32" s="221"/>
      <c r="J32" s="221"/>
      <c r="K32" s="221"/>
      <c r="L32" s="221"/>
      <c r="M32" s="221"/>
    </row>
    <row r="33" spans="1:13" x14ac:dyDescent="0.25">
      <c r="A33" s="229">
        <v>3</v>
      </c>
      <c r="B33" s="229" t="s">
        <v>289</v>
      </c>
      <c r="C33" s="230">
        <v>259</v>
      </c>
      <c r="D33" s="230">
        <v>25</v>
      </c>
      <c r="E33" s="232">
        <v>257369.46</v>
      </c>
      <c r="F33" s="221"/>
      <c r="G33" s="221"/>
      <c r="H33" s="221"/>
      <c r="I33" s="221"/>
      <c r="J33" s="221"/>
      <c r="K33" s="221"/>
      <c r="L33" s="221"/>
      <c r="M33" s="221"/>
    </row>
    <row r="34" spans="1:13" x14ac:dyDescent="0.25">
      <c r="A34" s="229">
        <v>4</v>
      </c>
      <c r="B34" s="229" t="s">
        <v>315</v>
      </c>
      <c r="C34" s="230">
        <v>498</v>
      </c>
      <c r="D34" s="230">
        <v>65</v>
      </c>
      <c r="E34" s="232">
        <v>1668015.99</v>
      </c>
      <c r="F34" s="221"/>
      <c r="G34" s="221"/>
      <c r="H34" s="221"/>
      <c r="I34" s="221"/>
      <c r="J34" s="221"/>
      <c r="K34" s="221"/>
      <c r="L34" s="221"/>
      <c r="M34" s="221"/>
    </row>
    <row r="35" spans="1:13" x14ac:dyDescent="0.25">
      <c r="A35" s="229">
        <v>5</v>
      </c>
      <c r="B35" s="229" t="s">
        <v>291</v>
      </c>
      <c r="C35" s="230">
        <v>9849</v>
      </c>
      <c r="D35" s="230">
        <v>942</v>
      </c>
      <c r="E35" s="232">
        <v>9795961.1699999999</v>
      </c>
      <c r="F35" s="221"/>
      <c r="G35" s="221"/>
      <c r="H35" s="221"/>
      <c r="I35" s="221"/>
      <c r="J35" s="221"/>
      <c r="K35" s="221"/>
      <c r="L35" s="221"/>
      <c r="M35" s="221"/>
    </row>
    <row r="36" spans="1:13" x14ac:dyDescent="0.25">
      <c r="A36" s="236"/>
      <c r="B36" s="236" t="s">
        <v>293</v>
      </c>
      <c r="C36" s="234">
        <v>11367</v>
      </c>
      <c r="D36" s="234">
        <v>1120</v>
      </c>
      <c r="E36" s="235">
        <v>11846199.199999999</v>
      </c>
      <c r="F36" s="228"/>
      <c r="G36" s="228"/>
      <c r="H36" s="228"/>
      <c r="I36" s="228"/>
      <c r="J36" s="228"/>
      <c r="K36" s="228"/>
      <c r="L36" s="228"/>
      <c r="M36" s="228"/>
    </row>
    <row r="37" spans="1:13" x14ac:dyDescent="0.25">
      <c r="A37" s="221"/>
      <c r="B37" s="221"/>
      <c r="C37" s="221"/>
      <c r="D37" s="221"/>
      <c r="E37" s="225"/>
      <c r="F37" s="221"/>
      <c r="G37" s="221"/>
      <c r="H37" s="221"/>
      <c r="I37" s="221"/>
      <c r="J37" s="221"/>
      <c r="K37" s="221"/>
      <c r="L37" s="221"/>
      <c r="M37" s="221"/>
    </row>
    <row r="38" spans="1:13" x14ac:dyDescent="0.25">
      <c r="A38" s="221" t="s">
        <v>378</v>
      </c>
      <c r="B38" s="221"/>
      <c r="C38" s="221"/>
      <c r="D38" s="221"/>
      <c r="E38" s="225"/>
      <c r="F38" s="221"/>
      <c r="G38" s="221"/>
      <c r="H38" s="221"/>
      <c r="I38" s="221"/>
      <c r="J38" s="221"/>
      <c r="K38" s="221"/>
      <c r="L38" s="221"/>
      <c r="M38" s="221"/>
    </row>
    <row r="39" spans="1:13" x14ac:dyDescent="0.25">
      <c r="A39" s="229">
        <v>1</v>
      </c>
      <c r="B39" s="229" t="s">
        <v>289</v>
      </c>
      <c r="C39" s="230">
        <v>0</v>
      </c>
      <c r="D39" s="230">
        <v>0</v>
      </c>
      <c r="E39" s="232">
        <v>0</v>
      </c>
      <c r="F39" s="221"/>
      <c r="G39" s="221"/>
      <c r="H39" s="221"/>
      <c r="I39" s="221"/>
      <c r="J39" s="221"/>
      <c r="K39" s="221"/>
      <c r="L39" s="221"/>
      <c r="M39" s="221"/>
    </row>
    <row r="40" spans="1:13" x14ac:dyDescent="0.25">
      <c r="A40" s="229">
        <v>2</v>
      </c>
      <c r="B40" s="229" t="s">
        <v>307</v>
      </c>
      <c r="C40" s="230">
        <v>488</v>
      </c>
      <c r="D40" s="230">
        <v>80</v>
      </c>
      <c r="E40" s="232">
        <v>749008</v>
      </c>
      <c r="F40" s="221"/>
      <c r="G40" s="221"/>
      <c r="H40" s="221"/>
      <c r="I40" s="221"/>
      <c r="J40" s="221"/>
      <c r="K40" s="221"/>
      <c r="L40" s="221"/>
      <c r="M40" s="221"/>
    </row>
    <row r="41" spans="1:13" x14ac:dyDescent="0.25">
      <c r="A41" s="229">
        <v>3</v>
      </c>
      <c r="B41" s="229" t="s">
        <v>291</v>
      </c>
      <c r="C41" s="230">
        <v>7924</v>
      </c>
      <c r="D41" s="230">
        <v>759</v>
      </c>
      <c r="E41" s="232">
        <v>7661630.3499999996</v>
      </c>
      <c r="F41" s="221"/>
      <c r="G41" s="221"/>
      <c r="H41" s="221"/>
      <c r="I41" s="221"/>
      <c r="J41" s="221"/>
      <c r="K41" s="221"/>
      <c r="L41" s="221"/>
      <c r="M41" s="221"/>
    </row>
    <row r="42" spans="1:13" x14ac:dyDescent="0.25">
      <c r="A42" s="236"/>
      <c r="B42" s="236" t="s">
        <v>293</v>
      </c>
      <c r="C42" s="234">
        <v>8412</v>
      </c>
      <c r="D42" s="234">
        <v>839</v>
      </c>
      <c r="E42" s="235">
        <v>8410638.3499999996</v>
      </c>
      <c r="F42" s="228"/>
      <c r="G42" s="228"/>
      <c r="H42" s="228"/>
      <c r="I42" s="228"/>
      <c r="J42" s="228"/>
      <c r="K42" s="228"/>
      <c r="L42" s="228"/>
      <c r="M42" s="228"/>
    </row>
    <row r="43" spans="1:13" x14ac:dyDescent="0.25">
      <c r="A43" s="221"/>
      <c r="B43" s="221"/>
      <c r="C43" s="221"/>
      <c r="D43" s="221"/>
      <c r="E43" s="225"/>
      <c r="F43" s="221"/>
      <c r="G43" s="221"/>
      <c r="H43" s="221"/>
      <c r="I43" s="221"/>
      <c r="J43" s="221"/>
      <c r="K43" s="221"/>
      <c r="L43" s="221"/>
      <c r="M43" s="221"/>
    </row>
    <row r="44" spans="1:13" x14ac:dyDescent="0.25">
      <c r="A44" s="221" t="s">
        <v>379</v>
      </c>
      <c r="B44" s="221"/>
      <c r="C44" s="221"/>
      <c r="D44" s="221"/>
      <c r="E44" s="225"/>
      <c r="F44" s="221"/>
      <c r="G44" s="221"/>
      <c r="H44" s="221"/>
      <c r="I44" s="221"/>
      <c r="J44" s="221"/>
      <c r="K44" s="221"/>
      <c r="L44" s="221"/>
      <c r="M44" s="221"/>
    </row>
    <row r="45" spans="1:13" x14ac:dyDescent="0.25">
      <c r="A45" s="229">
        <v>1</v>
      </c>
      <c r="B45" s="229" t="s">
        <v>291</v>
      </c>
      <c r="C45" s="230">
        <v>5019</v>
      </c>
      <c r="D45" s="230">
        <v>480</v>
      </c>
      <c r="E45" s="232">
        <v>4778390</v>
      </c>
      <c r="F45" s="221"/>
      <c r="G45" s="221"/>
      <c r="H45" s="221"/>
      <c r="I45" s="221"/>
      <c r="J45" s="221"/>
      <c r="K45" s="221"/>
      <c r="L45" s="221"/>
      <c r="M45" s="221"/>
    </row>
    <row r="46" spans="1:13" x14ac:dyDescent="0.25">
      <c r="A46" s="236"/>
      <c r="B46" s="236" t="s">
        <v>293</v>
      </c>
      <c r="C46" s="234">
        <v>5019</v>
      </c>
      <c r="D46" s="234">
        <v>480</v>
      </c>
      <c r="E46" s="235">
        <v>4778390</v>
      </c>
      <c r="F46" s="228"/>
      <c r="G46" s="228"/>
      <c r="H46" s="228"/>
      <c r="I46" s="228"/>
      <c r="J46" s="228"/>
      <c r="K46" s="228"/>
      <c r="L46" s="228"/>
      <c r="M46" s="228"/>
    </row>
    <row r="47" spans="1:13" x14ac:dyDescent="0.25">
      <c r="A47" s="221"/>
      <c r="B47" s="221"/>
      <c r="C47" s="221"/>
      <c r="D47" s="221"/>
      <c r="E47" s="225"/>
      <c r="F47" s="221"/>
      <c r="G47" s="221"/>
      <c r="H47" s="221"/>
      <c r="I47" s="221"/>
      <c r="J47" s="221"/>
      <c r="K47" s="221"/>
      <c r="L47" s="221"/>
      <c r="M47" s="221"/>
    </row>
    <row r="48" spans="1:13" x14ac:dyDescent="0.25">
      <c r="A48" s="221" t="s">
        <v>380</v>
      </c>
      <c r="B48" s="221"/>
      <c r="C48" s="221"/>
      <c r="D48" s="221"/>
      <c r="E48" s="225"/>
      <c r="F48" s="221"/>
      <c r="G48" s="221"/>
      <c r="H48" s="221"/>
      <c r="I48" s="221"/>
      <c r="J48" s="221"/>
      <c r="K48" s="221"/>
      <c r="L48" s="221"/>
      <c r="M48" s="221"/>
    </row>
    <row r="49" spans="1:13" x14ac:dyDescent="0.25">
      <c r="A49" s="229">
        <v>1</v>
      </c>
      <c r="B49" s="229" t="s">
        <v>291</v>
      </c>
      <c r="C49" s="230">
        <v>3764</v>
      </c>
      <c r="D49" s="230">
        <v>360</v>
      </c>
      <c r="E49" s="232">
        <v>3653863.2</v>
      </c>
      <c r="F49" s="221"/>
      <c r="G49" s="221"/>
      <c r="H49" s="221"/>
      <c r="I49" s="221"/>
      <c r="J49" s="221"/>
      <c r="K49" s="221"/>
      <c r="L49" s="221"/>
      <c r="M49" s="221"/>
    </row>
    <row r="50" spans="1:13" x14ac:dyDescent="0.25">
      <c r="A50" s="236"/>
      <c r="B50" s="236" t="s">
        <v>293</v>
      </c>
      <c r="C50" s="234">
        <v>3764</v>
      </c>
      <c r="D50" s="234">
        <v>360</v>
      </c>
      <c r="E50" s="235">
        <v>3653863.2</v>
      </c>
      <c r="F50" s="228"/>
      <c r="G50" s="228"/>
      <c r="H50" s="228"/>
      <c r="I50" s="228"/>
      <c r="J50" s="228"/>
      <c r="K50" s="228"/>
      <c r="L50" s="228"/>
      <c r="M50" s="228"/>
    </row>
    <row r="51" spans="1:13" x14ac:dyDescent="0.25">
      <c r="A51" s="221"/>
      <c r="B51" s="221"/>
      <c r="C51" s="221"/>
      <c r="D51" s="221"/>
      <c r="E51" s="225"/>
      <c r="F51" s="221"/>
      <c r="G51" s="221"/>
      <c r="H51" s="221"/>
      <c r="I51" s="221"/>
      <c r="J51" s="221"/>
      <c r="K51" s="221"/>
      <c r="L51" s="221"/>
      <c r="M51" s="221"/>
    </row>
    <row r="52" spans="1:13" x14ac:dyDescent="0.25">
      <c r="A52" s="221" t="s">
        <v>381</v>
      </c>
      <c r="B52" s="221"/>
      <c r="C52" s="221"/>
      <c r="D52" s="221"/>
      <c r="E52" s="225"/>
      <c r="F52" s="221"/>
      <c r="G52" s="221"/>
      <c r="H52" s="221"/>
      <c r="I52" s="221"/>
      <c r="J52" s="221"/>
      <c r="K52" s="221"/>
      <c r="L52" s="221"/>
      <c r="M52" s="221"/>
    </row>
    <row r="53" spans="1:13" x14ac:dyDescent="0.25">
      <c r="A53" s="229">
        <v>1</v>
      </c>
      <c r="B53" s="229" t="s">
        <v>287</v>
      </c>
      <c r="C53" s="230">
        <v>779</v>
      </c>
      <c r="D53" s="230">
        <v>97</v>
      </c>
      <c r="E53" s="232">
        <v>640799.67000000004</v>
      </c>
      <c r="F53" s="221"/>
      <c r="G53" s="221"/>
      <c r="H53" s="221"/>
      <c r="I53" s="221"/>
      <c r="J53" s="221"/>
      <c r="K53" s="221"/>
      <c r="L53" s="221"/>
      <c r="M53" s="221"/>
    </row>
    <row r="54" spans="1:13" x14ac:dyDescent="0.25">
      <c r="A54" s="229">
        <v>2</v>
      </c>
      <c r="B54" s="229" t="s">
        <v>296</v>
      </c>
      <c r="C54" s="230">
        <v>1248</v>
      </c>
      <c r="D54" s="230">
        <v>121</v>
      </c>
      <c r="E54" s="232">
        <v>1125532.5900000001</v>
      </c>
      <c r="F54" s="221"/>
      <c r="G54" s="221"/>
      <c r="H54" s="221"/>
      <c r="I54" s="221"/>
      <c r="J54" s="221"/>
      <c r="K54" s="221"/>
      <c r="L54" s="221"/>
      <c r="M54" s="221"/>
    </row>
    <row r="55" spans="1:13" x14ac:dyDescent="0.25">
      <c r="A55" s="229">
        <v>3</v>
      </c>
      <c r="B55" s="229" t="s">
        <v>289</v>
      </c>
      <c r="C55" s="230">
        <v>3838</v>
      </c>
      <c r="D55" s="230">
        <v>370</v>
      </c>
      <c r="E55" s="232">
        <v>3802049.42</v>
      </c>
      <c r="F55" s="221"/>
      <c r="G55" s="221"/>
      <c r="H55" s="221"/>
      <c r="I55" s="221"/>
      <c r="J55" s="221"/>
      <c r="K55" s="221"/>
      <c r="L55" s="221"/>
      <c r="M55" s="221"/>
    </row>
    <row r="56" spans="1:13" x14ac:dyDescent="0.25">
      <c r="A56" s="229">
        <v>4</v>
      </c>
      <c r="B56" s="229" t="s">
        <v>307</v>
      </c>
      <c r="C56" s="230">
        <v>183</v>
      </c>
      <c r="D56" s="230">
        <v>30</v>
      </c>
      <c r="E56" s="232">
        <v>296381.09999999998</v>
      </c>
      <c r="F56" s="221"/>
      <c r="G56" s="221"/>
      <c r="H56" s="221"/>
      <c r="I56" s="221"/>
      <c r="J56" s="221"/>
      <c r="K56" s="221"/>
      <c r="L56" s="221"/>
      <c r="M56" s="221"/>
    </row>
    <row r="57" spans="1:13" x14ac:dyDescent="0.25">
      <c r="A57" s="229">
        <v>5</v>
      </c>
      <c r="B57" s="229" t="s">
        <v>290</v>
      </c>
      <c r="C57" s="230">
        <v>499</v>
      </c>
      <c r="D57" s="230">
        <v>66</v>
      </c>
      <c r="E57" s="232">
        <v>749328.94</v>
      </c>
      <c r="F57" s="221"/>
      <c r="G57" s="221"/>
      <c r="H57" s="221"/>
      <c r="I57" s="221"/>
      <c r="J57" s="221"/>
      <c r="K57" s="221"/>
      <c r="L57" s="221"/>
      <c r="M57" s="221"/>
    </row>
    <row r="58" spans="1:13" x14ac:dyDescent="0.25">
      <c r="A58" s="229">
        <v>6</v>
      </c>
      <c r="B58" s="229" t="s">
        <v>308</v>
      </c>
      <c r="C58" s="230">
        <v>371</v>
      </c>
      <c r="D58" s="230">
        <v>40</v>
      </c>
      <c r="E58" s="232">
        <v>418586.54</v>
      </c>
      <c r="F58" s="221"/>
      <c r="G58" s="221"/>
      <c r="H58" s="221"/>
      <c r="I58" s="221"/>
      <c r="J58" s="221"/>
      <c r="K58" s="221"/>
      <c r="L58" s="221"/>
      <c r="M58" s="221"/>
    </row>
    <row r="59" spans="1:13" x14ac:dyDescent="0.25">
      <c r="A59" s="229">
        <v>7</v>
      </c>
      <c r="B59" s="229" t="s">
        <v>291</v>
      </c>
      <c r="C59" s="230">
        <v>1788</v>
      </c>
      <c r="D59" s="230">
        <v>171</v>
      </c>
      <c r="E59" s="232">
        <v>1919643.12</v>
      </c>
      <c r="F59" s="221"/>
      <c r="G59" s="221"/>
      <c r="H59" s="221"/>
      <c r="I59" s="221"/>
      <c r="J59" s="221"/>
      <c r="K59" s="221"/>
      <c r="L59" s="221"/>
      <c r="M59" s="221"/>
    </row>
    <row r="60" spans="1:13" x14ac:dyDescent="0.25">
      <c r="A60" s="229">
        <v>8</v>
      </c>
      <c r="B60" s="229" t="s">
        <v>292</v>
      </c>
      <c r="C60" s="230">
        <v>1280</v>
      </c>
      <c r="D60" s="230">
        <v>137</v>
      </c>
      <c r="E60" s="232">
        <v>1611080.91</v>
      </c>
      <c r="F60" s="221"/>
      <c r="G60" s="221"/>
      <c r="H60" s="221"/>
      <c r="I60" s="221"/>
      <c r="J60" s="221"/>
      <c r="K60" s="221"/>
      <c r="L60" s="221"/>
      <c r="M60" s="221"/>
    </row>
    <row r="61" spans="1:13" x14ac:dyDescent="0.25">
      <c r="A61" s="236"/>
      <c r="B61" s="236" t="s">
        <v>293</v>
      </c>
      <c r="C61" s="234">
        <v>9986</v>
      </c>
      <c r="D61" s="234">
        <v>1032</v>
      </c>
      <c r="E61" s="235">
        <v>10563402.289999999</v>
      </c>
      <c r="F61" s="228"/>
      <c r="G61" s="228"/>
      <c r="H61" s="228"/>
      <c r="I61" s="228"/>
      <c r="J61" s="228"/>
      <c r="K61" s="228"/>
      <c r="L61" s="228"/>
      <c r="M61" s="228"/>
    </row>
    <row r="62" spans="1:13" x14ac:dyDescent="0.25">
      <c r="A62" s="221"/>
      <c r="B62" s="221"/>
      <c r="C62" s="221"/>
      <c r="D62" s="221"/>
      <c r="E62" s="225"/>
      <c r="F62" s="221"/>
      <c r="G62" s="221"/>
      <c r="H62" s="221"/>
      <c r="I62" s="221"/>
      <c r="J62" s="221"/>
      <c r="K62" s="221"/>
      <c r="L62" s="221"/>
      <c r="M62" s="221"/>
    </row>
    <row r="63" spans="1:13" x14ac:dyDescent="0.25">
      <c r="A63" s="221" t="s">
        <v>382</v>
      </c>
      <c r="B63" s="221"/>
      <c r="C63" s="221"/>
      <c r="D63" s="221"/>
      <c r="E63" s="225"/>
      <c r="F63" s="221"/>
      <c r="G63" s="221"/>
      <c r="H63" s="221"/>
      <c r="I63" s="221"/>
      <c r="J63" s="221"/>
      <c r="K63" s="221"/>
      <c r="L63" s="221"/>
      <c r="M63" s="221"/>
    </row>
    <row r="64" spans="1:13" x14ac:dyDescent="0.25">
      <c r="A64" s="229">
        <v>1</v>
      </c>
      <c r="B64" s="229" t="s">
        <v>291</v>
      </c>
      <c r="C64" s="230">
        <v>2708</v>
      </c>
      <c r="D64" s="230">
        <v>259</v>
      </c>
      <c r="E64" s="232">
        <v>2555642.13</v>
      </c>
      <c r="F64" s="221"/>
      <c r="G64" s="221"/>
      <c r="H64" s="221"/>
      <c r="I64" s="221"/>
      <c r="J64" s="221"/>
      <c r="K64" s="221"/>
      <c r="L64" s="221"/>
      <c r="M64" s="221"/>
    </row>
    <row r="65" spans="1:13" x14ac:dyDescent="0.25">
      <c r="A65" s="236"/>
      <c r="B65" s="236" t="s">
        <v>293</v>
      </c>
      <c r="C65" s="234">
        <v>2708</v>
      </c>
      <c r="D65" s="234">
        <v>259</v>
      </c>
      <c r="E65" s="235">
        <v>2555642.13</v>
      </c>
      <c r="F65" s="228"/>
      <c r="G65" s="228"/>
      <c r="H65" s="228"/>
      <c r="I65" s="228"/>
      <c r="J65" s="228"/>
      <c r="K65" s="228"/>
      <c r="L65" s="228"/>
      <c r="M65" s="228"/>
    </row>
    <row r="66" spans="1:13" x14ac:dyDescent="0.25">
      <c r="A66" s="221"/>
      <c r="B66" s="221"/>
      <c r="C66" s="221"/>
      <c r="D66" s="221"/>
      <c r="E66" s="225"/>
      <c r="F66" s="221"/>
      <c r="G66" s="221"/>
      <c r="H66" s="221"/>
      <c r="I66" s="221"/>
      <c r="J66" s="221"/>
      <c r="K66" s="221"/>
      <c r="L66" s="221"/>
      <c r="M66" s="221"/>
    </row>
    <row r="67" spans="1:13" x14ac:dyDescent="0.25">
      <c r="A67" s="221" t="s">
        <v>383</v>
      </c>
      <c r="B67" s="221"/>
      <c r="C67" s="221"/>
      <c r="D67" s="221"/>
      <c r="E67" s="225"/>
      <c r="F67" s="221"/>
      <c r="G67" s="221"/>
      <c r="H67" s="221"/>
      <c r="I67" s="221"/>
      <c r="J67" s="221"/>
      <c r="K67" s="221"/>
      <c r="L67" s="221"/>
      <c r="M67" s="221"/>
    </row>
    <row r="68" spans="1:13" x14ac:dyDescent="0.25">
      <c r="A68" s="229">
        <v>1</v>
      </c>
      <c r="B68" s="229" t="s">
        <v>291</v>
      </c>
      <c r="C68" s="230">
        <v>1108</v>
      </c>
      <c r="D68" s="230">
        <v>106</v>
      </c>
      <c r="E68" s="232">
        <v>1144120.1000000001</v>
      </c>
      <c r="F68" s="221"/>
      <c r="G68" s="221"/>
      <c r="H68" s="221"/>
      <c r="I68" s="221"/>
      <c r="J68" s="221"/>
      <c r="K68" s="221"/>
      <c r="L68" s="221"/>
      <c r="M68" s="221"/>
    </row>
    <row r="69" spans="1:13" x14ac:dyDescent="0.25">
      <c r="A69" s="236"/>
      <c r="B69" s="236" t="s">
        <v>293</v>
      </c>
      <c r="C69" s="234">
        <v>1108</v>
      </c>
      <c r="D69" s="234">
        <v>106</v>
      </c>
      <c r="E69" s="235">
        <v>1144120.1000000001</v>
      </c>
      <c r="F69" s="228"/>
      <c r="G69" s="228"/>
      <c r="H69" s="228"/>
      <c r="I69" s="228"/>
      <c r="J69" s="228"/>
      <c r="K69" s="228"/>
      <c r="L69" s="228"/>
      <c r="M69" s="228"/>
    </row>
    <row r="70" spans="1:13" x14ac:dyDescent="0.25">
      <c r="A70" s="221"/>
      <c r="B70" s="221"/>
      <c r="C70" s="221"/>
      <c r="D70" s="221"/>
      <c r="E70" s="225"/>
      <c r="F70" s="221"/>
      <c r="G70" s="221"/>
      <c r="H70" s="221"/>
      <c r="I70" s="221"/>
      <c r="J70" s="221"/>
      <c r="K70" s="221"/>
      <c r="L70" s="221"/>
      <c r="M70" s="221"/>
    </row>
    <row r="71" spans="1:13" x14ac:dyDescent="0.25">
      <c r="A71" s="221" t="s">
        <v>384</v>
      </c>
      <c r="B71" s="221"/>
      <c r="C71" s="221"/>
      <c r="D71" s="221"/>
      <c r="E71" s="225"/>
      <c r="F71" s="221"/>
      <c r="G71" s="221"/>
      <c r="H71" s="221"/>
      <c r="I71" s="221"/>
      <c r="J71" s="221"/>
      <c r="K71" s="221"/>
      <c r="L71" s="221"/>
      <c r="M71" s="221"/>
    </row>
    <row r="72" spans="1:13" x14ac:dyDescent="0.25">
      <c r="A72" s="229">
        <v>1</v>
      </c>
      <c r="B72" s="229" t="s">
        <v>291</v>
      </c>
      <c r="C72" s="230">
        <v>1108</v>
      </c>
      <c r="D72" s="230">
        <v>106</v>
      </c>
      <c r="E72" s="232">
        <v>1019956.24</v>
      </c>
      <c r="F72" s="221"/>
      <c r="G72" s="221"/>
      <c r="H72" s="221"/>
      <c r="I72" s="221"/>
      <c r="J72" s="221"/>
      <c r="K72" s="221"/>
      <c r="L72" s="221"/>
      <c r="M72" s="221"/>
    </row>
    <row r="73" spans="1:13" x14ac:dyDescent="0.25">
      <c r="A73" s="236"/>
      <c r="B73" s="236" t="s">
        <v>293</v>
      </c>
      <c r="C73" s="234">
        <v>1108</v>
      </c>
      <c r="D73" s="234">
        <v>106</v>
      </c>
      <c r="E73" s="235">
        <v>1019956.24</v>
      </c>
      <c r="F73" s="228"/>
      <c r="G73" s="228"/>
      <c r="H73" s="228"/>
      <c r="I73" s="228"/>
      <c r="J73" s="228"/>
      <c r="K73" s="228"/>
      <c r="L73" s="228"/>
      <c r="M73" s="228"/>
    </row>
    <row r="74" spans="1:13" x14ac:dyDescent="0.25">
      <c r="A74" s="221"/>
      <c r="B74" s="221"/>
      <c r="C74" s="221"/>
      <c r="D74" s="221"/>
      <c r="E74" s="225"/>
      <c r="F74" s="221"/>
      <c r="G74" s="221"/>
      <c r="H74" s="221"/>
      <c r="I74" s="221"/>
      <c r="J74" s="221"/>
      <c r="K74" s="221"/>
      <c r="L74" s="221"/>
      <c r="M74" s="221"/>
    </row>
    <row r="75" spans="1:13" x14ac:dyDescent="0.25">
      <c r="A75" s="221" t="s">
        <v>385</v>
      </c>
      <c r="B75" s="221"/>
      <c r="C75" s="221"/>
      <c r="D75" s="221"/>
      <c r="E75" s="225"/>
      <c r="F75" s="221"/>
      <c r="G75" s="221"/>
      <c r="H75" s="221"/>
      <c r="I75" s="221"/>
      <c r="J75" s="221"/>
      <c r="K75" s="221"/>
      <c r="L75" s="221"/>
      <c r="M75" s="221"/>
    </row>
    <row r="76" spans="1:13" x14ac:dyDescent="0.25">
      <c r="A76" s="229">
        <v>1</v>
      </c>
      <c r="B76" s="229" t="s">
        <v>291</v>
      </c>
      <c r="C76" s="230">
        <v>7737</v>
      </c>
      <c r="D76" s="230">
        <v>740</v>
      </c>
      <c r="E76" s="232">
        <v>7511575.75</v>
      </c>
      <c r="F76" s="221"/>
      <c r="G76" s="221"/>
      <c r="H76" s="221"/>
      <c r="I76" s="221"/>
      <c r="J76" s="221"/>
      <c r="K76" s="221"/>
      <c r="L76" s="221"/>
      <c r="M76" s="221"/>
    </row>
    <row r="77" spans="1:13" x14ac:dyDescent="0.25">
      <c r="A77" s="236"/>
      <c r="B77" s="236" t="s">
        <v>293</v>
      </c>
      <c r="C77" s="234">
        <v>7737</v>
      </c>
      <c r="D77" s="234">
        <v>740</v>
      </c>
      <c r="E77" s="235">
        <v>7511575.75</v>
      </c>
      <c r="F77" s="228"/>
      <c r="G77" s="228"/>
      <c r="H77" s="228"/>
      <c r="I77" s="228"/>
      <c r="J77" s="228"/>
      <c r="K77" s="228"/>
      <c r="L77" s="228"/>
      <c r="M77" s="228"/>
    </row>
    <row r="78" spans="1:13" x14ac:dyDescent="0.25">
      <c r="A78" s="221"/>
      <c r="B78" s="221"/>
      <c r="C78" s="221"/>
      <c r="D78" s="221"/>
      <c r="E78" s="225"/>
      <c r="F78" s="221"/>
      <c r="G78" s="221"/>
      <c r="H78" s="221"/>
      <c r="I78" s="221"/>
      <c r="J78" s="221"/>
      <c r="K78" s="221"/>
      <c r="L78" s="221"/>
      <c r="M78" s="221"/>
    </row>
    <row r="79" spans="1:13" x14ac:dyDescent="0.25">
      <c r="A79" s="221" t="s">
        <v>386</v>
      </c>
      <c r="B79" s="221"/>
      <c r="C79" s="221"/>
      <c r="D79" s="221"/>
      <c r="E79" s="225"/>
      <c r="F79" s="221"/>
      <c r="G79" s="221"/>
      <c r="H79" s="221"/>
      <c r="I79" s="221"/>
      <c r="J79" s="221"/>
      <c r="K79" s="221"/>
      <c r="L79" s="221"/>
      <c r="M79" s="221"/>
    </row>
    <row r="80" spans="1:13" x14ac:dyDescent="0.25">
      <c r="A80" s="229">
        <v>1</v>
      </c>
      <c r="B80" s="229" t="s">
        <v>287</v>
      </c>
      <c r="C80" s="230">
        <v>0</v>
      </c>
      <c r="D80" s="230">
        <v>0</v>
      </c>
      <c r="E80" s="232">
        <v>0</v>
      </c>
      <c r="F80" s="221"/>
      <c r="G80" s="221"/>
      <c r="H80" s="221"/>
      <c r="I80" s="221"/>
      <c r="J80" s="221"/>
      <c r="K80" s="221"/>
      <c r="L80" s="221"/>
      <c r="M80" s="221"/>
    </row>
    <row r="81" spans="1:13" x14ac:dyDescent="0.25">
      <c r="A81" s="229">
        <v>2</v>
      </c>
      <c r="B81" s="229" t="s">
        <v>289</v>
      </c>
      <c r="C81" s="230">
        <v>311</v>
      </c>
      <c r="D81" s="230">
        <v>30</v>
      </c>
      <c r="E81" s="232">
        <v>313024.53000000003</v>
      </c>
      <c r="F81" s="221"/>
      <c r="G81" s="221"/>
      <c r="H81" s="221"/>
      <c r="I81" s="221"/>
      <c r="J81" s="221"/>
      <c r="K81" s="221"/>
      <c r="L81" s="221"/>
      <c r="M81" s="221"/>
    </row>
    <row r="82" spans="1:13" x14ac:dyDescent="0.25">
      <c r="A82" s="229">
        <v>3</v>
      </c>
      <c r="B82" s="229" t="s">
        <v>290</v>
      </c>
      <c r="C82" s="230">
        <v>454</v>
      </c>
      <c r="D82" s="230">
        <v>60</v>
      </c>
      <c r="E82" s="232">
        <v>626049.04</v>
      </c>
      <c r="F82" s="221"/>
      <c r="G82" s="221"/>
      <c r="H82" s="221"/>
      <c r="I82" s="221"/>
      <c r="J82" s="221"/>
      <c r="K82" s="221"/>
      <c r="L82" s="221"/>
      <c r="M82" s="221"/>
    </row>
    <row r="83" spans="1:13" x14ac:dyDescent="0.25">
      <c r="A83" s="229">
        <v>4</v>
      </c>
      <c r="B83" s="229" t="s">
        <v>291</v>
      </c>
      <c r="C83" s="230">
        <v>8473</v>
      </c>
      <c r="D83" s="230">
        <v>810</v>
      </c>
      <c r="E83" s="232">
        <v>8451662.0899999999</v>
      </c>
      <c r="F83" s="221"/>
      <c r="G83" s="221"/>
      <c r="H83" s="221"/>
      <c r="I83" s="221"/>
      <c r="J83" s="221"/>
      <c r="K83" s="221"/>
      <c r="L83" s="221"/>
      <c r="M83" s="221"/>
    </row>
    <row r="84" spans="1:13" x14ac:dyDescent="0.25">
      <c r="A84" s="236"/>
      <c r="B84" s="236" t="s">
        <v>293</v>
      </c>
      <c r="C84" s="234">
        <v>9238</v>
      </c>
      <c r="D84" s="234">
        <v>900</v>
      </c>
      <c r="E84" s="235">
        <v>9390735.6600000001</v>
      </c>
      <c r="F84" s="228"/>
      <c r="G84" s="228"/>
      <c r="H84" s="228"/>
      <c r="I84" s="228"/>
      <c r="J84" s="228"/>
      <c r="K84" s="228"/>
      <c r="L84" s="228"/>
      <c r="M84" s="228"/>
    </row>
    <row r="85" spans="1:13" x14ac:dyDescent="0.25">
      <c r="A85" s="221"/>
      <c r="B85" s="221"/>
      <c r="C85" s="221"/>
      <c r="D85" s="221"/>
      <c r="E85" s="225"/>
      <c r="F85" s="221"/>
      <c r="G85" s="221"/>
      <c r="H85" s="221"/>
      <c r="I85" s="221"/>
      <c r="J85" s="221"/>
      <c r="K85" s="221"/>
      <c r="L85" s="221"/>
      <c r="M85" s="221"/>
    </row>
    <row r="86" spans="1:13" x14ac:dyDescent="0.25">
      <c r="A86" s="221" t="s">
        <v>387</v>
      </c>
      <c r="B86" s="221"/>
      <c r="C86" s="221"/>
      <c r="D86" s="221"/>
      <c r="E86" s="225"/>
      <c r="F86" s="221"/>
      <c r="G86" s="221"/>
      <c r="H86" s="221"/>
      <c r="I86" s="221"/>
      <c r="J86" s="221"/>
      <c r="K86" s="221"/>
      <c r="L86" s="221"/>
      <c r="M86" s="221"/>
    </row>
    <row r="87" spans="1:13" x14ac:dyDescent="0.25">
      <c r="A87" s="229">
        <v>1</v>
      </c>
      <c r="B87" s="229" t="s">
        <v>290</v>
      </c>
      <c r="C87" s="230">
        <v>454</v>
      </c>
      <c r="D87" s="230">
        <v>60</v>
      </c>
      <c r="E87" s="232">
        <v>597305.4</v>
      </c>
      <c r="F87" s="221"/>
      <c r="G87" s="221"/>
      <c r="H87" s="221"/>
      <c r="I87" s="221"/>
      <c r="J87" s="221"/>
      <c r="K87" s="221"/>
      <c r="L87" s="221"/>
      <c r="M87" s="221"/>
    </row>
    <row r="88" spans="1:13" x14ac:dyDescent="0.25">
      <c r="A88" s="229">
        <v>2</v>
      </c>
      <c r="B88" s="229" t="s">
        <v>291</v>
      </c>
      <c r="C88" s="230">
        <v>1255</v>
      </c>
      <c r="D88" s="230">
        <v>120</v>
      </c>
      <c r="E88" s="232">
        <v>1169505.6000000001</v>
      </c>
      <c r="F88" s="221"/>
      <c r="G88" s="221"/>
      <c r="H88" s="221"/>
      <c r="I88" s="221"/>
      <c r="J88" s="221"/>
      <c r="K88" s="221"/>
      <c r="L88" s="221"/>
      <c r="M88" s="221"/>
    </row>
    <row r="89" spans="1:13" x14ac:dyDescent="0.25">
      <c r="A89" s="236"/>
      <c r="B89" s="236" t="s">
        <v>293</v>
      </c>
      <c r="C89" s="234">
        <v>1709</v>
      </c>
      <c r="D89" s="234">
        <v>180</v>
      </c>
      <c r="E89" s="235">
        <v>1766811</v>
      </c>
      <c r="F89" s="228"/>
      <c r="G89" s="228"/>
      <c r="H89" s="228"/>
      <c r="I89" s="228"/>
      <c r="J89" s="228"/>
      <c r="K89" s="228"/>
      <c r="L89" s="228"/>
      <c r="M89" s="228"/>
    </row>
    <row r="90" spans="1:13" x14ac:dyDescent="0.25">
      <c r="A90" s="221"/>
      <c r="B90" s="221"/>
      <c r="C90" s="221"/>
      <c r="D90" s="221"/>
      <c r="E90" s="225"/>
      <c r="F90" s="221"/>
      <c r="G90" s="221"/>
      <c r="H90" s="221"/>
      <c r="I90" s="221"/>
      <c r="J90" s="221"/>
      <c r="K90" s="221"/>
      <c r="L90" s="221"/>
      <c r="M90" s="221"/>
    </row>
    <row r="91" spans="1:13" x14ac:dyDescent="0.25">
      <c r="A91" s="221" t="s">
        <v>388</v>
      </c>
      <c r="B91" s="221"/>
      <c r="C91" s="221"/>
      <c r="D91" s="221"/>
      <c r="E91" s="225"/>
      <c r="F91" s="221"/>
      <c r="G91" s="221"/>
      <c r="H91" s="221"/>
      <c r="I91" s="221"/>
      <c r="J91" s="221"/>
      <c r="K91" s="221"/>
      <c r="L91" s="221"/>
      <c r="M91" s="221"/>
    </row>
    <row r="92" spans="1:13" x14ac:dyDescent="0.25">
      <c r="A92" s="229">
        <v>1</v>
      </c>
      <c r="B92" s="229" t="s">
        <v>291</v>
      </c>
      <c r="C92" s="230">
        <v>993</v>
      </c>
      <c r="D92" s="230">
        <v>95</v>
      </c>
      <c r="E92" s="232">
        <v>973352.71</v>
      </c>
      <c r="F92" s="221"/>
      <c r="G92" s="221"/>
      <c r="H92" s="221"/>
      <c r="I92" s="221"/>
      <c r="J92" s="221"/>
      <c r="K92" s="221"/>
      <c r="L92" s="221"/>
      <c r="M92" s="221"/>
    </row>
    <row r="93" spans="1:13" x14ac:dyDescent="0.25">
      <c r="A93" s="236"/>
      <c r="B93" s="236" t="s">
        <v>293</v>
      </c>
      <c r="C93" s="234">
        <v>993</v>
      </c>
      <c r="D93" s="234">
        <v>95</v>
      </c>
      <c r="E93" s="235">
        <v>973352.71</v>
      </c>
      <c r="F93" s="228"/>
      <c r="G93" s="228"/>
      <c r="H93" s="228"/>
      <c r="I93" s="228"/>
      <c r="J93" s="228"/>
      <c r="K93" s="228"/>
      <c r="L93" s="228"/>
      <c r="M93" s="228"/>
    </row>
    <row r="94" spans="1:13" x14ac:dyDescent="0.25">
      <c r="A94" s="221"/>
      <c r="B94" s="221"/>
      <c r="C94" s="221"/>
      <c r="D94" s="221"/>
      <c r="E94" s="225"/>
      <c r="F94" s="221"/>
      <c r="G94" s="221"/>
      <c r="H94" s="221"/>
      <c r="I94" s="221"/>
      <c r="J94" s="221"/>
      <c r="K94" s="221"/>
      <c r="L94" s="221"/>
      <c r="M94" s="221"/>
    </row>
    <row r="95" spans="1:13" x14ac:dyDescent="0.25">
      <c r="A95" s="221" t="s">
        <v>389</v>
      </c>
      <c r="B95" s="221"/>
      <c r="C95" s="221"/>
      <c r="D95" s="221"/>
      <c r="E95" s="225"/>
      <c r="F95" s="221"/>
      <c r="G95" s="221"/>
      <c r="H95" s="221"/>
      <c r="I95" s="221"/>
      <c r="J95" s="221"/>
      <c r="K95" s="221"/>
      <c r="L95" s="221"/>
      <c r="M95" s="221"/>
    </row>
    <row r="96" spans="1:13" x14ac:dyDescent="0.25">
      <c r="A96" s="229">
        <v>1</v>
      </c>
      <c r="B96" s="229" t="s">
        <v>289</v>
      </c>
      <c r="C96" s="230">
        <v>467</v>
      </c>
      <c r="D96" s="230">
        <v>45</v>
      </c>
      <c r="E96" s="232">
        <v>488796.64</v>
      </c>
      <c r="F96" s="221"/>
      <c r="G96" s="221"/>
      <c r="H96" s="221"/>
      <c r="I96" s="221"/>
      <c r="J96" s="221"/>
      <c r="K96" s="221"/>
      <c r="L96" s="221"/>
      <c r="M96" s="221"/>
    </row>
    <row r="97" spans="1:13" x14ac:dyDescent="0.25">
      <c r="A97" s="229">
        <v>2</v>
      </c>
      <c r="B97" s="229" t="s">
        <v>291</v>
      </c>
      <c r="C97" s="230">
        <v>4561</v>
      </c>
      <c r="D97" s="230">
        <v>436</v>
      </c>
      <c r="E97" s="232">
        <v>4548622.6399999997</v>
      </c>
      <c r="F97" s="221"/>
      <c r="G97" s="221"/>
      <c r="H97" s="221"/>
      <c r="I97" s="221"/>
      <c r="J97" s="221"/>
      <c r="K97" s="221"/>
      <c r="L97" s="221"/>
      <c r="M97" s="221"/>
    </row>
    <row r="98" spans="1:13" x14ac:dyDescent="0.25">
      <c r="A98" s="236"/>
      <c r="B98" s="236" t="s">
        <v>293</v>
      </c>
      <c r="C98" s="234">
        <v>5028</v>
      </c>
      <c r="D98" s="234">
        <v>481</v>
      </c>
      <c r="E98" s="235">
        <v>5037419.2799999993</v>
      </c>
      <c r="F98" s="228"/>
      <c r="G98" s="228"/>
      <c r="H98" s="228"/>
      <c r="I98" s="228"/>
      <c r="J98" s="228"/>
      <c r="K98" s="228"/>
      <c r="L98" s="228"/>
      <c r="M98" s="228"/>
    </row>
    <row r="99" spans="1:13" x14ac:dyDescent="0.25">
      <c r="A99" s="221"/>
      <c r="B99" s="221"/>
      <c r="C99" s="221"/>
      <c r="D99" s="221"/>
      <c r="E99" s="225"/>
      <c r="F99" s="221"/>
      <c r="G99" s="221"/>
      <c r="H99" s="221"/>
      <c r="I99" s="221"/>
      <c r="J99" s="221"/>
      <c r="K99" s="221"/>
      <c r="L99" s="221"/>
      <c r="M99" s="221"/>
    </row>
    <row r="100" spans="1:13" x14ac:dyDescent="0.25">
      <c r="A100" s="221" t="s">
        <v>390</v>
      </c>
      <c r="B100" s="221"/>
      <c r="C100" s="221"/>
      <c r="D100" s="221"/>
      <c r="E100" s="225"/>
      <c r="F100" s="221"/>
      <c r="G100" s="221"/>
      <c r="H100" s="221"/>
      <c r="I100" s="221"/>
      <c r="J100" s="221"/>
      <c r="K100" s="221"/>
      <c r="L100" s="221"/>
      <c r="M100" s="221"/>
    </row>
    <row r="101" spans="1:13" x14ac:dyDescent="0.25">
      <c r="A101" s="229">
        <v>1</v>
      </c>
      <c r="B101" s="229" t="s">
        <v>291</v>
      </c>
      <c r="C101" s="230">
        <v>2635</v>
      </c>
      <c r="D101" s="230">
        <v>252</v>
      </c>
      <c r="E101" s="232">
        <v>2817534.02</v>
      </c>
      <c r="F101" s="221"/>
      <c r="G101" s="221"/>
      <c r="H101" s="221"/>
      <c r="I101" s="221"/>
      <c r="J101" s="221"/>
      <c r="K101" s="221"/>
      <c r="L101" s="221"/>
      <c r="M101" s="221"/>
    </row>
    <row r="102" spans="1:13" x14ac:dyDescent="0.25">
      <c r="A102" s="236"/>
      <c r="B102" s="236" t="s">
        <v>293</v>
      </c>
      <c r="C102" s="234">
        <v>2635</v>
      </c>
      <c r="D102" s="234">
        <v>252</v>
      </c>
      <c r="E102" s="235">
        <v>2817534.02</v>
      </c>
      <c r="F102" s="228"/>
      <c r="G102" s="228"/>
      <c r="H102" s="228"/>
      <c r="I102" s="228"/>
      <c r="J102" s="228"/>
      <c r="K102" s="228"/>
      <c r="L102" s="228"/>
      <c r="M102" s="228"/>
    </row>
    <row r="103" spans="1:13" x14ac:dyDescent="0.25">
      <c r="A103" s="221"/>
      <c r="B103" s="221"/>
      <c r="C103" s="221"/>
      <c r="D103" s="221"/>
      <c r="E103" s="225"/>
      <c r="F103" s="221"/>
      <c r="G103" s="221"/>
      <c r="H103" s="221"/>
      <c r="I103" s="221"/>
      <c r="J103" s="221"/>
      <c r="K103" s="221"/>
      <c r="L103" s="221"/>
      <c r="M103" s="221"/>
    </row>
    <row r="104" spans="1:13" x14ac:dyDescent="0.25">
      <c r="A104" s="221" t="s">
        <v>391</v>
      </c>
      <c r="B104" s="221"/>
      <c r="C104" s="221"/>
      <c r="D104" s="221"/>
      <c r="E104" s="225"/>
      <c r="F104" s="221"/>
      <c r="G104" s="221"/>
      <c r="H104" s="221"/>
      <c r="I104" s="221"/>
      <c r="J104" s="221"/>
      <c r="K104" s="221"/>
      <c r="L104" s="221"/>
      <c r="M104" s="221"/>
    </row>
    <row r="105" spans="1:13" x14ac:dyDescent="0.25">
      <c r="A105" s="229">
        <v>1</v>
      </c>
      <c r="B105" s="229" t="s">
        <v>287</v>
      </c>
      <c r="C105" s="230">
        <v>434</v>
      </c>
      <c r="D105" s="230">
        <v>54</v>
      </c>
      <c r="E105" s="232">
        <v>354037.27</v>
      </c>
      <c r="F105" s="221"/>
      <c r="G105" s="221"/>
      <c r="H105" s="221"/>
      <c r="I105" s="221"/>
      <c r="J105" s="221"/>
      <c r="K105" s="221"/>
      <c r="L105" s="221"/>
      <c r="M105" s="221"/>
    </row>
    <row r="106" spans="1:13" x14ac:dyDescent="0.25">
      <c r="A106" s="229">
        <v>2</v>
      </c>
      <c r="B106" s="229" t="s">
        <v>289</v>
      </c>
      <c r="C106" s="230">
        <v>622</v>
      </c>
      <c r="D106" s="230">
        <v>60</v>
      </c>
      <c r="E106" s="232">
        <v>605455.55000000005</v>
      </c>
      <c r="F106" s="221"/>
      <c r="G106" s="221"/>
      <c r="H106" s="221"/>
      <c r="I106" s="221"/>
      <c r="J106" s="221"/>
      <c r="K106" s="221"/>
      <c r="L106" s="221"/>
      <c r="M106" s="221"/>
    </row>
    <row r="107" spans="1:13" x14ac:dyDescent="0.25">
      <c r="A107" s="229">
        <v>3</v>
      </c>
      <c r="B107" s="229" t="s">
        <v>291</v>
      </c>
      <c r="C107" s="230">
        <v>3295</v>
      </c>
      <c r="D107" s="230">
        <v>315</v>
      </c>
      <c r="E107" s="232">
        <v>3373588.96</v>
      </c>
      <c r="F107" s="221"/>
      <c r="G107" s="221"/>
      <c r="H107" s="221"/>
      <c r="I107" s="221"/>
      <c r="J107" s="221"/>
      <c r="K107" s="221"/>
      <c r="L107" s="221"/>
      <c r="M107" s="221"/>
    </row>
    <row r="108" spans="1:13" x14ac:dyDescent="0.25">
      <c r="A108" s="236"/>
      <c r="B108" s="236" t="s">
        <v>293</v>
      </c>
      <c r="C108" s="234">
        <v>4351</v>
      </c>
      <c r="D108" s="234">
        <v>429</v>
      </c>
      <c r="E108" s="235">
        <v>4333081.78</v>
      </c>
      <c r="F108" s="228"/>
      <c r="G108" s="228"/>
      <c r="H108" s="228"/>
      <c r="I108" s="228"/>
      <c r="J108" s="228"/>
      <c r="K108" s="228"/>
      <c r="L108" s="228"/>
      <c r="M108" s="228"/>
    </row>
    <row r="109" spans="1:13" x14ac:dyDescent="0.25">
      <c r="A109" s="221"/>
      <c r="B109" s="221"/>
      <c r="C109" s="221"/>
      <c r="D109" s="221"/>
      <c r="E109" s="225"/>
      <c r="F109" s="221"/>
      <c r="G109" s="221"/>
      <c r="H109" s="221"/>
      <c r="I109" s="221"/>
      <c r="J109" s="221"/>
      <c r="K109" s="221"/>
      <c r="L109" s="221"/>
      <c r="M109" s="221"/>
    </row>
    <row r="110" spans="1:13" x14ac:dyDescent="0.25">
      <c r="A110" s="221" t="s">
        <v>392</v>
      </c>
      <c r="B110" s="221"/>
      <c r="C110" s="221"/>
      <c r="D110" s="221"/>
      <c r="E110" s="225"/>
      <c r="F110" s="221"/>
      <c r="G110" s="221"/>
      <c r="H110" s="221"/>
      <c r="I110" s="221"/>
      <c r="J110" s="221"/>
      <c r="K110" s="221"/>
      <c r="L110" s="221"/>
      <c r="M110" s="221"/>
    </row>
    <row r="111" spans="1:13" x14ac:dyDescent="0.25">
      <c r="A111" s="229">
        <v>1</v>
      </c>
      <c r="B111" s="229" t="s">
        <v>300</v>
      </c>
      <c r="C111" s="230">
        <v>3323</v>
      </c>
      <c r="D111" s="230">
        <v>373</v>
      </c>
      <c r="E111" s="232">
        <v>4687707.9800000004</v>
      </c>
      <c r="F111" s="221"/>
      <c r="G111" s="221"/>
      <c r="H111" s="221"/>
      <c r="I111" s="221"/>
      <c r="J111" s="221"/>
      <c r="K111" s="221"/>
      <c r="L111" s="221"/>
      <c r="M111" s="221"/>
    </row>
    <row r="112" spans="1:13" x14ac:dyDescent="0.25">
      <c r="A112" s="236"/>
      <c r="B112" s="236" t="s">
        <v>293</v>
      </c>
      <c r="C112" s="234">
        <v>3323</v>
      </c>
      <c r="D112" s="234">
        <v>373</v>
      </c>
      <c r="E112" s="235">
        <v>4687707.9800000004</v>
      </c>
      <c r="F112" s="228"/>
      <c r="G112" s="228"/>
      <c r="H112" s="228"/>
      <c r="I112" s="228"/>
      <c r="J112" s="228"/>
      <c r="K112" s="228"/>
      <c r="L112" s="228"/>
      <c r="M112" s="228"/>
    </row>
    <row r="113" spans="1:13" x14ac:dyDescent="0.25">
      <c r="A113" s="221"/>
      <c r="B113" s="221"/>
      <c r="C113" s="221"/>
      <c r="D113" s="221"/>
      <c r="E113" s="225"/>
      <c r="F113" s="221"/>
      <c r="G113" s="221"/>
      <c r="H113" s="221"/>
      <c r="I113" s="221"/>
      <c r="J113" s="221"/>
      <c r="K113" s="221"/>
      <c r="L113" s="221"/>
      <c r="M113" s="221"/>
    </row>
    <row r="114" spans="1:13" x14ac:dyDescent="0.25">
      <c r="A114" s="221" t="s">
        <v>393</v>
      </c>
      <c r="B114" s="221"/>
      <c r="C114" s="221"/>
      <c r="D114" s="221"/>
      <c r="E114" s="225"/>
      <c r="F114" s="221"/>
      <c r="G114" s="221"/>
      <c r="H114" s="221"/>
      <c r="I114" s="221"/>
      <c r="J114" s="221"/>
      <c r="K114" s="221"/>
      <c r="L114" s="221"/>
      <c r="M114" s="221"/>
    </row>
    <row r="115" spans="1:13" x14ac:dyDescent="0.25">
      <c r="A115" s="229">
        <v>1</v>
      </c>
      <c r="B115" s="229" t="s">
        <v>296</v>
      </c>
      <c r="C115" s="230">
        <v>13783</v>
      </c>
      <c r="D115" s="230">
        <v>1336</v>
      </c>
      <c r="E115" s="232">
        <v>17769280.960000001</v>
      </c>
      <c r="F115" s="221"/>
      <c r="G115" s="221"/>
      <c r="H115" s="221"/>
      <c r="I115" s="221"/>
      <c r="J115" s="221"/>
      <c r="K115" s="221"/>
      <c r="L115" s="221"/>
      <c r="M115" s="221"/>
    </row>
    <row r="116" spans="1:13" x14ac:dyDescent="0.25">
      <c r="A116" s="236"/>
      <c r="B116" s="236" t="s">
        <v>293</v>
      </c>
      <c r="C116" s="234">
        <v>13783</v>
      </c>
      <c r="D116" s="234">
        <v>1336</v>
      </c>
      <c r="E116" s="235">
        <v>17769280.960000001</v>
      </c>
      <c r="F116" s="228"/>
      <c r="G116" s="228"/>
      <c r="H116" s="228"/>
      <c r="I116" s="228"/>
      <c r="J116" s="228"/>
      <c r="K116" s="228"/>
      <c r="L116" s="228"/>
      <c r="M116" s="228"/>
    </row>
    <row r="117" spans="1:13" x14ac:dyDescent="0.25">
      <c r="A117" s="221"/>
      <c r="B117" s="221"/>
      <c r="C117" s="221"/>
      <c r="D117" s="221"/>
      <c r="E117" s="225"/>
      <c r="F117" s="221"/>
      <c r="G117" s="221"/>
      <c r="H117" s="221"/>
      <c r="I117" s="221"/>
      <c r="J117" s="221"/>
      <c r="K117" s="221"/>
      <c r="L117" s="221"/>
      <c r="M117" s="221"/>
    </row>
    <row r="118" spans="1:13" x14ac:dyDescent="0.25">
      <c r="A118" s="221" t="s">
        <v>394</v>
      </c>
      <c r="B118" s="221"/>
      <c r="C118" s="221"/>
      <c r="D118" s="221"/>
      <c r="E118" s="225"/>
      <c r="F118" s="221"/>
      <c r="G118" s="221"/>
      <c r="H118" s="221"/>
      <c r="I118" s="221"/>
      <c r="J118" s="221"/>
      <c r="K118" s="221"/>
      <c r="L118" s="221"/>
      <c r="M118" s="221"/>
    </row>
    <row r="119" spans="1:13" x14ac:dyDescent="0.25">
      <c r="A119" s="229">
        <v>1</v>
      </c>
      <c r="B119" s="229" t="s">
        <v>289</v>
      </c>
      <c r="C119" s="230">
        <v>498</v>
      </c>
      <c r="D119" s="230">
        <v>48</v>
      </c>
      <c r="E119" s="232">
        <v>944896.79</v>
      </c>
      <c r="F119" s="221"/>
      <c r="G119" s="221"/>
      <c r="H119" s="221"/>
      <c r="I119" s="221"/>
      <c r="J119" s="221"/>
      <c r="K119" s="221"/>
      <c r="L119" s="221"/>
      <c r="M119" s="221"/>
    </row>
    <row r="120" spans="1:13" x14ac:dyDescent="0.25">
      <c r="A120" s="236"/>
      <c r="B120" s="236" t="s">
        <v>293</v>
      </c>
      <c r="C120" s="234">
        <v>498</v>
      </c>
      <c r="D120" s="234">
        <v>48</v>
      </c>
      <c r="E120" s="235">
        <v>944896.79</v>
      </c>
      <c r="F120" s="228"/>
      <c r="G120" s="228"/>
      <c r="H120" s="228"/>
      <c r="I120" s="228"/>
      <c r="J120" s="228"/>
      <c r="K120" s="228"/>
      <c r="L120" s="228"/>
      <c r="M120" s="228"/>
    </row>
    <row r="121" spans="1:13" x14ac:dyDescent="0.25">
      <c r="A121" s="221"/>
      <c r="B121" s="221"/>
      <c r="C121" s="221"/>
      <c r="D121" s="221"/>
      <c r="E121" s="225"/>
      <c r="F121" s="221"/>
      <c r="G121" s="221"/>
      <c r="H121" s="221"/>
      <c r="I121" s="221"/>
      <c r="J121" s="221"/>
      <c r="K121" s="221"/>
      <c r="L121" s="221"/>
      <c r="M121" s="221"/>
    </row>
    <row r="122" spans="1:13" x14ac:dyDescent="0.25">
      <c r="A122" s="221" t="s">
        <v>395</v>
      </c>
      <c r="B122" s="221"/>
      <c r="C122" s="221"/>
      <c r="D122" s="221"/>
      <c r="E122" s="225"/>
      <c r="F122" s="221"/>
      <c r="G122" s="221"/>
      <c r="H122" s="221"/>
      <c r="I122" s="221"/>
      <c r="J122" s="221"/>
      <c r="K122" s="221"/>
      <c r="L122" s="221"/>
      <c r="M122" s="221"/>
    </row>
    <row r="123" spans="1:13" x14ac:dyDescent="0.25">
      <c r="A123" s="229">
        <v>1</v>
      </c>
      <c r="B123" s="229" t="s">
        <v>321</v>
      </c>
      <c r="C123" s="230">
        <v>10557</v>
      </c>
      <c r="D123" s="230">
        <v>966</v>
      </c>
      <c r="E123" s="232">
        <v>14901705.77</v>
      </c>
      <c r="F123" s="221"/>
      <c r="G123" s="221"/>
      <c r="H123" s="221"/>
      <c r="I123" s="221"/>
      <c r="J123" s="221"/>
      <c r="K123" s="221"/>
      <c r="L123" s="221"/>
      <c r="M123" s="221"/>
    </row>
    <row r="124" spans="1:13" x14ac:dyDescent="0.25">
      <c r="A124" s="236"/>
      <c r="B124" s="236" t="s">
        <v>293</v>
      </c>
      <c r="C124" s="234">
        <v>10557</v>
      </c>
      <c r="D124" s="234">
        <v>966</v>
      </c>
      <c r="E124" s="235">
        <v>14901705.77</v>
      </c>
      <c r="F124" s="228"/>
      <c r="G124" s="228"/>
      <c r="H124" s="228"/>
      <c r="I124" s="228"/>
      <c r="J124" s="228"/>
      <c r="K124" s="228"/>
      <c r="L124" s="228"/>
      <c r="M124" s="228"/>
    </row>
    <row r="125" spans="1:13" x14ac:dyDescent="0.25">
      <c r="A125" s="221"/>
      <c r="B125" s="221"/>
      <c r="C125" s="221"/>
      <c r="D125" s="221"/>
      <c r="E125" s="225"/>
      <c r="F125" s="221"/>
      <c r="G125" s="221"/>
      <c r="H125" s="221"/>
      <c r="I125" s="221"/>
      <c r="J125" s="221"/>
      <c r="K125" s="221"/>
      <c r="L125" s="221"/>
      <c r="M125" s="221"/>
    </row>
    <row r="126" spans="1:13" x14ac:dyDescent="0.25">
      <c r="A126" s="221" t="s">
        <v>396</v>
      </c>
      <c r="B126" s="221"/>
      <c r="C126" s="221"/>
      <c r="D126" s="221"/>
      <c r="E126" s="225"/>
      <c r="F126" s="221"/>
      <c r="G126" s="221"/>
      <c r="H126" s="221"/>
      <c r="I126" s="221"/>
      <c r="J126" s="221"/>
      <c r="K126" s="221"/>
      <c r="L126" s="221"/>
      <c r="M126" s="221"/>
    </row>
    <row r="127" spans="1:13" x14ac:dyDescent="0.25">
      <c r="A127" s="229">
        <v>1</v>
      </c>
      <c r="B127" s="229" t="s">
        <v>289</v>
      </c>
      <c r="C127" s="230">
        <v>8122</v>
      </c>
      <c r="D127" s="230">
        <v>783</v>
      </c>
      <c r="E127" s="232">
        <v>7886924.6500000004</v>
      </c>
      <c r="F127" s="221"/>
      <c r="G127" s="221"/>
      <c r="H127" s="221"/>
      <c r="I127" s="221"/>
      <c r="J127" s="221"/>
      <c r="K127" s="221"/>
      <c r="L127" s="221"/>
      <c r="M127" s="221"/>
    </row>
    <row r="128" spans="1:13" x14ac:dyDescent="0.25">
      <c r="A128" s="229">
        <v>2</v>
      </c>
      <c r="B128" s="229" t="s">
        <v>307</v>
      </c>
      <c r="C128" s="230">
        <v>1024</v>
      </c>
      <c r="D128" s="230">
        <v>168</v>
      </c>
      <c r="E128" s="232">
        <v>6731701.2000000002</v>
      </c>
      <c r="F128" s="221"/>
      <c r="G128" s="221"/>
      <c r="H128" s="221"/>
      <c r="I128" s="221"/>
      <c r="J128" s="221"/>
      <c r="K128" s="221"/>
      <c r="L128" s="221"/>
      <c r="M128" s="221"/>
    </row>
    <row r="129" spans="1:13" x14ac:dyDescent="0.25">
      <c r="A129" s="229">
        <v>3</v>
      </c>
      <c r="B129" s="229" t="s">
        <v>291</v>
      </c>
      <c r="C129" s="230">
        <v>35455</v>
      </c>
      <c r="D129" s="230">
        <v>3391</v>
      </c>
      <c r="E129" s="232">
        <v>34099040.43</v>
      </c>
      <c r="F129" s="221"/>
      <c r="G129" s="221"/>
      <c r="H129" s="221"/>
      <c r="I129" s="221"/>
      <c r="J129" s="221"/>
      <c r="K129" s="221"/>
      <c r="L129" s="221"/>
      <c r="M129" s="221"/>
    </row>
    <row r="130" spans="1:13" x14ac:dyDescent="0.25">
      <c r="A130" s="229">
        <v>4</v>
      </c>
      <c r="B130" s="229" t="s">
        <v>299</v>
      </c>
      <c r="C130" s="230">
        <v>0</v>
      </c>
      <c r="D130" s="230">
        <v>0</v>
      </c>
      <c r="E130" s="232">
        <v>0</v>
      </c>
      <c r="F130" s="221"/>
      <c r="G130" s="221"/>
      <c r="H130" s="221"/>
      <c r="I130" s="221"/>
      <c r="J130" s="221"/>
      <c r="K130" s="221"/>
      <c r="L130" s="221"/>
      <c r="M130" s="221"/>
    </row>
    <row r="131" spans="1:13" x14ac:dyDescent="0.25">
      <c r="A131" s="236"/>
      <c r="B131" s="236" t="s">
        <v>293</v>
      </c>
      <c r="C131" s="234">
        <v>44601</v>
      </c>
      <c r="D131" s="234">
        <v>4342</v>
      </c>
      <c r="E131" s="235">
        <v>48717666.280000001</v>
      </c>
      <c r="F131" s="228"/>
      <c r="G131" s="228"/>
      <c r="H131" s="228"/>
      <c r="I131" s="228"/>
      <c r="J131" s="228"/>
      <c r="K131" s="228"/>
      <c r="L131" s="228"/>
      <c r="M131" s="228"/>
    </row>
    <row r="132" spans="1:13" x14ac:dyDescent="0.25">
      <c r="A132" s="221"/>
      <c r="B132" s="221"/>
      <c r="C132" s="221"/>
      <c r="D132" s="221"/>
      <c r="E132" s="225"/>
      <c r="F132" s="221"/>
      <c r="G132" s="221"/>
      <c r="H132" s="221"/>
      <c r="I132" s="221"/>
      <c r="J132" s="221"/>
      <c r="K132" s="221"/>
      <c r="L132" s="221"/>
      <c r="M132" s="221"/>
    </row>
    <row r="133" spans="1:13" x14ac:dyDescent="0.25">
      <c r="A133" s="221" t="s">
        <v>397</v>
      </c>
      <c r="B133" s="221"/>
      <c r="C133" s="221"/>
      <c r="D133" s="221"/>
      <c r="E133" s="225"/>
      <c r="F133" s="221"/>
      <c r="G133" s="221"/>
      <c r="H133" s="221"/>
      <c r="I133" s="221"/>
      <c r="J133" s="221"/>
      <c r="K133" s="221"/>
      <c r="L133" s="221"/>
      <c r="M133" s="221"/>
    </row>
    <row r="134" spans="1:13" x14ac:dyDescent="0.25">
      <c r="A134" s="229">
        <v>1</v>
      </c>
      <c r="B134" s="229" t="s">
        <v>289</v>
      </c>
      <c r="C134" s="230">
        <v>11992</v>
      </c>
      <c r="D134" s="230">
        <v>1156</v>
      </c>
      <c r="E134" s="232">
        <v>11833281.939999999</v>
      </c>
      <c r="F134" s="221"/>
      <c r="G134" s="221"/>
      <c r="H134" s="221"/>
      <c r="I134" s="221"/>
      <c r="J134" s="221"/>
      <c r="K134" s="221"/>
      <c r="L134" s="221"/>
      <c r="M134" s="221"/>
    </row>
    <row r="135" spans="1:13" x14ac:dyDescent="0.25">
      <c r="A135" s="229">
        <v>2</v>
      </c>
      <c r="B135" s="229" t="s">
        <v>307</v>
      </c>
      <c r="C135" s="230">
        <v>0</v>
      </c>
      <c r="D135" s="230">
        <v>0</v>
      </c>
      <c r="E135" s="232">
        <v>0</v>
      </c>
      <c r="F135" s="221"/>
      <c r="G135" s="221"/>
      <c r="H135" s="221"/>
      <c r="I135" s="221"/>
      <c r="J135" s="221"/>
      <c r="K135" s="221"/>
      <c r="L135" s="221"/>
      <c r="M135" s="221"/>
    </row>
    <row r="136" spans="1:13" x14ac:dyDescent="0.25">
      <c r="A136" s="229">
        <v>3</v>
      </c>
      <c r="B136" s="229" t="s">
        <v>315</v>
      </c>
      <c r="C136" s="230">
        <v>1371</v>
      </c>
      <c r="D136" s="230">
        <v>179</v>
      </c>
      <c r="E136" s="232">
        <v>812824.58</v>
      </c>
      <c r="F136" s="221"/>
      <c r="G136" s="221"/>
      <c r="H136" s="221"/>
      <c r="I136" s="221"/>
      <c r="J136" s="221"/>
      <c r="K136" s="221"/>
      <c r="L136" s="221"/>
      <c r="M136" s="221"/>
    </row>
    <row r="137" spans="1:13" x14ac:dyDescent="0.25">
      <c r="A137" s="229">
        <v>4</v>
      </c>
      <c r="B137" s="229" t="s">
        <v>291</v>
      </c>
      <c r="C137" s="230">
        <v>19834</v>
      </c>
      <c r="D137" s="230">
        <v>1897</v>
      </c>
      <c r="E137" s="232">
        <v>19195761.350000001</v>
      </c>
      <c r="F137" s="221"/>
      <c r="G137" s="221"/>
      <c r="H137" s="221"/>
      <c r="I137" s="221"/>
      <c r="J137" s="221"/>
      <c r="K137" s="221"/>
      <c r="L137" s="221"/>
      <c r="M137" s="221"/>
    </row>
    <row r="138" spans="1:13" x14ac:dyDescent="0.25">
      <c r="A138" s="229">
        <v>5</v>
      </c>
      <c r="B138" s="229" t="s">
        <v>292</v>
      </c>
      <c r="C138" s="230">
        <v>1345</v>
      </c>
      <c r="D138" s="230">
        <v>144</v>
      </c>
      <c r="E138" s="232">
        <v>1593554.39</v>
      </c>
      <c r="F138" s="221"/>
      <c r="G138" s="221"/>
      <c r="H138" s="221"/>
      <c r="I138" s="221"/>
      <c r="J138" s="221"/>
      <c r="K138" s="221"/>
      <c r="L138" s="221"/>
      <c r="M138" s="221"/>
    </row>
    <row r="139" spans="1:13" x14ac:dyDescent="0.25">
      <c r="A139" s="236"/>
      <c r="B139" s="236" t="s">
        <v>293</v>
      </c>
      <c r="C139" s="234">
        <v>34542</v>
      </c>
      <c r="D139" s="234">
        <v>3376</v>
      </c>
      <c r="E139" s="235">
        <v>33435422.260000002</v>
      </c>
      <c r="F139" s="228"/>
      <c r="G139" s="228"/>
      <c r="H139" s="228"/>
      <c r="I139" s="228"/>
      <c r="J139" s="228"/>
      <c r="K139" s="228"/>
      <c r="L139" s="228"/>
      <c r="M139" s="228"/>
    </row>
    <row r="140" spans="1:13" x14ac:dyDescent="0.25">
      <c r="A140" s="221"/>
      <c r="B140" s="221"/>
      <c r="C140" s="221"/>
      <c r="D140" s="221"/>
      <c r="E140" s="225"/>
      <c r="F140" s="221"/>
      <c r="G140" s="221"/>
      <c r="H140" s="221"/>
      <c r="I140" s="221"/>
      <c r="J140" s="221"/>
      <c r="K140" s="221"/>
      <c r="L140" s="221"/>
      <c r="M140" s="221"/>
    </row>
    <row r="141" spans="1:13" x14ac:dyDescent="0.25">
      <c r="A141" s="221" t="s">
        <v>398</v>
      </c>
      <c r="B141" s="221"/>
      <c r="C141" s="221"/>
      <c r="D141" s="221"/>
      <c r="E141" s="225"/>
      <c r="F141" s="221"/>
      <c r="G141" s="221"/>
      <c r="H141" s="221"/>
      <c r="I141" s="221"/>
      <c r="J141" s="221"/>
      <c r="K141" s="221"/>
      <c r="L141" s="221"/>
      <c r="M141" s="221"/>
    </row>
    <row r="142" spans="1:13" x14ac:dyDescent="0.25">
      <c r="A142" s="229">
        <v>1</v>
      </c>
      <c r="B142" s="229" t="s">
        <v>295</v>
      </c>
      <c r="C142" s="230">
        <v>4468</v>
      </c>
      <c r="D142" s="230">
        <v>525</v>
      </c>
      <c r="E142" s="232">
        <v>8749529.5899999999</v>
      </c>
      <c r="F142" s="221"/>
      <c r="G142" s="221"/>
      <c r="H142" s="221"/>
      <c r="I142" s="221"/>
      <c r="J142" s="221"/>
      <c r="K142" s="221"/>
      <c r="L142" s="221"/>
      <c r="M142" s="221"/>
    </row>
    <row r="143" spans="1:13" x14ac:dyDescent="0.25">
      <c r="A143" s="229">
        <v>2</v>
      </c>
      <c r="B143" s="229" t="s">
        <v>289</v>
      </c>
      <c r="C143" s="230">
        <v>1369</v>
      </c>
      <c r="D143" s="230">
        <v>132</v>
      </c>
      <c r="E143" s="232">
        <v>1486752.69</v>
      </c>
      <c r="F143" s="221"/>
      <c r="G143" s="221"/>
      <c r="H143" s="221"/>
      <c r="I143" s="221"/>
      <c r="J143" s="221"/>
      <c r="K143" s="221"/>
      <c r="L143" s="221"/>
      <c r="M143" s="221"/>
    </row>
    <row r="144" spans="1:13" x14ac:dyDescent="0.25">
      <c r="A144" s="229">
        <v>3</v>
      </c>
      <c r="B144" s="229" t="s">
        <v>315</v>
      </c>
      <c r="C144" s="230">
        <v>5492</v>
      </c>
      <c r="D144" s="230">
        <v>717</v>
      </c>
      <c r="E144" s="232">
        <v>3749992.81</v>
      </c>
      <c r="F144" s="221"/>
      <c r="G144" s="221"/>
      <c r="H144" s="221"/>
      <c r="I144" s="221"/>
      <c r="J144" s="221"/>
      <c r="K144" s="221"/>
      <c r="L144" s="221"/>
      <c r="M144" s="221"/>
    </row>
    <row r="145" spans="1:13" x14ac:dyDescent="0.25">
      <c r="A145" s="229">
        <v>4</v>
      </c>
      <c r="B145" s="229" t="s">
        <v>290</v>
      </c>
      <c r="C145" s="230">
        <v>13026</v>
      </c>
      <c r="D145" s="230">
        <v>1723</v>
      </c>
      <c r="E145" s="232">
        <v>16457181.65</v>
      </c>
      <c r="F145" s="221"/>
      <c r="G145" s="221"/>
      <c r="H145" s="221"/>
      <c r="I145" s="221"/>
      <c r="J145" s="221"/>
      <c r="K145" s="221"/>
      <c r="L145" s="221"/>
      <c r="M145" s="221"/>
    </row>
    <row r="146" spans="1:13" x14ac:dyDescent="0.25">
      <c r="A146" s="236"/>
      <c r="B146" s="236" t="s">
        <v>293</v>
      </c>
      <c r="C146" s="234">
        <v>24355</v>
      </c>
      <c r="D146" s="234">
        <v>3097</v>
      </c>
      <c r="E146" s="235">
        <v>30443456.740000002</v>
      </c>
      <c r="F146" s="228"/>
      <c r="G146" s="228"/>
      <c r="H146" s="228"/>
      <c r="I146" s="228"/>
      <c r="J146" s="228"/>
      <c r="K146" s="228"/>
      <c r="L146" s="228"/>
      <c r="M146" s="228"/>
    </row>
    <row r="147" spans="1:13" x14ac:dyDescent="0.25">
      <c r="A147" s="221"/>
      <c r="B147" s="221"/>
      <c r="C147" s="221"/>
      <c r="D147" s="221"/>
      <c r="E147" s="225"/>
      <c r="F147" s="221"/>
      <c r="G147" s="221"/>
      <c r="H147" s="221"/>
      <c r="I147" s="221"/>
      <c r="J147" s="221"/>
      <c r="K147" s="221"/>
      <c r="L147" s="221"/>
      <c r="M147" s="221"/>
    </row>
    <row r="148" spans="1:13" x14ac:dyDescent="0.25">
      <c r="A148" s="221" t="s">
        <v>399</v>
      </c>
      <c r="B148" s="221"/>
      <c r="C148" s="221"/>
      <c r="D148" s="221"/>
      <c r="E148" s="225"/>
      <c r="F148" s="221"/>
      <c r="G148" s="221"/>
      <c r="H148" s="221"/>
      <c r="I148" s="221"/>
      <c r="J148" s="221"/>
      <c r="K148" s="221"/>
      <c r="L148" s="221"/>
      <c r="M148" s="221"/>
    </row>
    <row r="149" spans="1:13" x14ac:dyDescent="0.25">
      <c r="A149" s="229">
        <v>1</v>
      </c>
      <c r="B149" s="229" t="s">
        <v>291</v>
      </c>
      <c r="C149" s="230">
        <v>826</v>
      </c>
      <c r="D149" s="230">
        <v>79</v>
      </c>
      <c r="E149" s="232">
        <v>776897.85</v>
      </c>
      <c r="F149" s="221"/>
      <c r="G149" s="221"/>
      <c r="H149" s="221"/>
      <c r="I149" s="221"/>
      <c r="J149" s="221"/>
      <c r="K149" s="221"/>
      <c r="L149" s="221"/>
      <c r="M149" s="221"/>
    </row>
    <row r="150" spans="1:13" x14ac:dyDescent="0.25">
      <c r="A150" s="236"/>
      <c r="B150" s="236" t="s">
        <v>293</v>
      </c>
      <c r="C150" s="234">
        <v>826</v>
      </c>
      <c r="D150" s="234">
        <v>79</v>
      </c>
      <c r="E150" s="235">
        <v>776897.85</v>
      </c>
      <c r="F150" s="228"/>
      <c r="G150" s="228"/>
      <c r="H150" s="228"/>
      <c r="I150" s="228"/>
      <c r="J150" s="228"/>
      <c r="K150" s="228"/>
      <c r="L150" s="228"/>
      <c r="M150" s="228"/>
    </row>
    <row r="151" spans="1:13" x14ac:dyDescent="0.25">
      <c r="A151" s="221"/>
      <c r="B151" s="221"/>
      <c r="C151" s="221"/>
      <c r="D151" s="221"/>
      <c r="E151" s="225"/>
      <c r="F151" s="221"/>
      <c r="G151" s="221"/>
      <c r="H151" s="221"/>
      <c r="I151" s="221"/>
      <c r="J151" s="221"/>
      <c r="K151" s="221"/>
      <c r="L151" s="221"/>
      <c r="M151" s="221"/>
    </row>
    <row r="152" spans="1:13" x14ac:dyDescent="0.25">
      <c r="A152" s="221" t="s">
        <v>400</v>
      </c>
      <c r="B152" s="221"/>
      <c r="C152" s="221"/>
      <c r="D152" s="221"/>
      <c r="E152" s="225"/>
      <c r="F152" s="221"/>
      <c r="G152" s="221"/>
      <c r="H152" s="221"/>
      <c r="I152" s="221"/>
      <c r="J152" s="221"/>
      <c r="K152" s="221"/>
      <c r="L152" s="221"/>
      <c r="M152" s="221"/>
    </row>
    <row r="153" spans="1:13" x14ac:dyDescent="0.25">
      <c r="A153" s="229">
        <v>1</v>
      </c>
      <c r="B153" s="229" t="s">
        <v>287</v>
      </c>
      <c r="C153" s="230">
        <v>40</v>
      </c>
      <c r="D153" s="230">
        <v>5</v>
      </c>
      <c r="E153" s="232">
        <v>38423.129999999997</v>
      </c>
      <c r="F153" s="221"/>
      <c r="G153" s="221"/>
      <c r="H153" s="221"/>
      <c r="I153" s="221"/>
      <c r="J153" s="221"/>
      <c r="K153" s="221"/>
      <c r="L153" s="221"/>
      <c r="M153" s="221"/>
    </row>
    <row r="154" spans="1:13" x14ac:dyDescent="0.25">
      <c r="A154" s="229">
        <v>2</v>
      </c>
      <c r="B154" s="229" t="s">
        <v>289</v>
      </c>
      <c r="C154" s="230">
        <v>6068</v>
      </c>
      <c r="D154" s="230">
        <v>585</v>
      </c>
      <c r="E154" s="232">
        <v>6388837.96</v>
      </c>
      <c r="F154" s="221"/>
      <c r="G154" s="221"/>
      <c r="H154" s="221"/>
      <c r="I154" s="221"/>
      <c r="J154" s="221"/>
      <c r="K154" s="221"/>
      <c r="L154" s="221"/>
      <c r="M154" s="221"/>
    </row>
    <row r="155" spans="1:13" x14ac:dyDescent="0.25">
      <c r="A155" s="229">
        <v>3</v>
      </c>
      <c r="B155" s="229" t="s">
        <v>291</v>
      </c>
      <c r="C155" s="230">
        <v>2980</v>
      </c>
      <c r="D155" s="230">
        <v>285</v>
      </c>
      <c r="E155" s="232">
        <v>2831264.77</v>
      </c>
      <c r="F155" s="221"/>
      <c r="G155" s="221"/>
      <c r="H155" s="221"/>
      <c r="I155" s="221"/>
      <c r="J155" s="221"/>
      <c r="K155" s="221"/>
      <c r="L155" s="221"/>
      <c r="M155" s="221"/>
    </row>
    <row r="156" spans="1:13" x14ac:dyDescent="0.25">
      <c r="A156" s="229">
        <v>4</v>
      </c>
      <c r="B156" s="229" t="s">
        <v>299</v>
      </c>
      <c r="C156" s="230">
        <v>435</v>
      </c>
      <c r="D156" s="230">
        <v>117</v>
      </c>
      <c r="E156" s="232">
        <v>2989983.84</v>
      </c>
      <c r="F156" s="221"/>
      <c r="G156" s="221"/>
      <c r="H156" s="221"/>
      <c r="I156" s="221"/>
      <c r="J156" s="221"/>
      <c r="K156" s="221"/>
      <c r="L156" s="221"/>
      <c r="M156" s="221"/>
    </row>
    <row r="157" spans="1:13" x14ac:dyDescent="0.25">
      <c r="A157" s="236"/>
      <c r="B157" s="236" t="s">
        <v>293</v>
      </c>
      <c r="C157" s="234">
        <v>9523</v>
      </c>
      <c r="D157" s="234">
        <v>992</v>
      </c>
      <c r="E157" s="235">
        <v>12248509.699999999</v>
      </c>
      <c r="F157" s="228"/>
      <c r="G157" s="228"/>
      <c r="H157" s="228"/>
      <c r="I157" s="228"/>
      <c r="J157" s="228"/>
      <c r="K157" s="228"/>
      <c r="L157" s="228"/>
      <c r="M157" s="228"/>
    </row>
    <row r="158" spans="1:13" x14ac:dyDescent="0.25">
      <c r="A158" s="221"/>
      <c r="B158" s="221"/>
      <c r="C158" s="221"/>
      <c r="D158" s="221"/>
      <c r="E158" s="225"/>
      <c r="F158" s="221"/>
      <c r="G158" s="221"/>
      <c r="H158" s="221"/>
      <c r="I158" s="221"/>
      <c r="J158" s="221"/>
      <c r="K158" s="221"/>
      <c r="L158" s="221"/>
      <c r="M158" s="221"/>
    </row>
    <row r="159" spans="1:13" x14ac:dyDescent="0.25">
      <c r="A159" s="221" t="s">
        <v>401</v>
      </c>
      <c r="B159" s="221"/>
      <c r="C159" s="221"/>
      <c r="D159" s="221"/>
      <c r="E159" s="225"/>
      <c r="F159" s="221"/>
      <c r="G159" s="221"/>
      <c r="H159" s="221"/>
      <c r="I159" s="221"/>
      <c r="J159" s="221"/>
      <c r="K159" s="221"/>
      <c r="L159" s="221"/>
      <c r="M159" s="221"/>
    </row>
    <row r="160" spans="1:13" x14ac:dyDescent="0.25">
      <c r="A160" s="229">
        <v>1</v>
      </c>
      <c r="B160" s="229" t="s">
        <v>290</v>
      </c>
      <c r="C160" s="230">
        <v>1429</v>
      </c>
      <c r="D160" s="230">
        <v>189</v>
      </c>
      <c r="E160" s="232">
        <v>1670086.07</v>
      </c>
      <c r="F160" s="221"/>
      <c r="G160" s="221"/>
      <c r="H160" s="221"/>
      <c r="I160" s="221"/>
      <c r="J160" s="221"/>
      <c r="K160" s="221"/>
      <c r="L160" s="221"/>
      <c r="M160" s="221"/>
    </row>
    <row r="161" spans="1:13" x14ac:dyDescent="0.25">
      <c r="A161" s="236"/>
      <c r="B161" s="236" t="s">
        <v>293</v>
      </c>
      <c r="C161" s="234">
        <v>1429</v>
      </c>
      <c r="D161" s="234">
        <v>189</v>
      </c>
      <c r="E161" s="235">
        <v>1670086.07</v>
      </c>
      <c r="F161" s="228"/>
      <c r="G161" s="228"/>
      <c r="H161" s="228"/>
      <c r="I161" s="228"/>
      <c r="J161" s="228"/>
      <c r="K161" s="228"/>
      <c r="L161" s="228"/>
      <c r="M161" s="228"/>
    </row>
    <row r="162" spans="1:13" x14ac:dyDescent="0.25">
      <c r="A162" s="221"/>
      <c r="B162" s="221"/>
      <c r="C162" s="221"/>
      <c r="D162" s="221"/>
      <c r="E162" s="225"/>
      <c r="F162" s="221"/>
      <c r="G162" s="221"/>
      <c r="H162" s="221"/>
      <c r="I162" s="221"/>
      <c r="J162" s="221"/>
      <c r="K162" s="221"/>
      <c r="L162" s="221"/>
      <c r="M162" s="221"/>
    </row>
    <row r="163" spans="1:13" x14ac:dyDescent="0.25">
      <c r="A163" s="221" t="s">
        <v>402</v>
      </c>
      <c r="B163" s="221"/>
      <c r="C163" s="221"/>
      <c r="D163" s="221"/>
      <c r="E163" s="225"/>
      <c r="F163" s="221"/>
      <c r="G163" s="221"/>
      <c r="H163" s="221"/>
      <c r="I163" s="221"/>
      <c r="J163" s="221"/>
      <c r="K163" s="221"/>
      <c r="L163" s="221"/>
      <c r="M163" s="221"/>
    </row>
    <row r="164" spans="1:13" x14ac:dyDescent="0.25">
      <c r="A164" s="229">
        <v>1</v>
      </c>
      <c r="B164" s="229" t="s">
        <v>367</v>
      </c>
      <c r="C164" s="230">
        <v>0</v>
      </c>
      <c r="D164" s="230">
        <v>0</v>
      </c>
      <c r="E164" s="232">
        <v>3448843.77</v>
      </c>
      <c r="F164" s="221"/>
      <c r="G164" s="221"/>
      <c r="H164" s="221"/>
      <c r="I164" s="221"/>
      <c r="J164" s="221"/>
      <c r="K164" s="221"/>
      <c r="L164" s="221"/>
      <c r="M164" s="221"/>
    </row>
    <row r="165" spans="1:13" x14ac:dyDescent="0.25">
      <c r="A165" s="229">
        <v>2</v>
      </c>
      <c r="B165" s="229" t="s">
        <v>289</v>
      </c>
      <c r="C165" s="230">
        <v>1680</v>
      </c>
      <c r="D165" s="230">
        <v>162</v>
      </c>
      <c r="E165" s="232">
        <v>1684130.81</v>
      </c>
      <c r="F165" s="221"/>
      <c r="G165" s="221"/>
      <c r="H165" s="221"/>
      <c r="I165" s="221"/>
      <c r="J165" s="221"/>
      <c r="K165" s="221"/>
      <c r="L165" s="221"/>
      <c r="M165" s="221"/>
    </row>
    <row r="166" spans="1:13" x14ac:dyDescent="0.25">
      <c r="A166" s="229">
        <v>3</v>
      </c>
      <c r="B166" s="229" t="s">
        <v>307</v>
      </c>
      <c r="C166" s="230">
        <v>2196</v>
      </c>
      <c r="D166" s="230">
        <v>360</v>
      </c>
      <c r="E166" s="232">
        <v>3556573.2</v>
      </c>
      <c r="F166" s="221"/>
      <c r="G166" s="221"/>
      <c r="H166" s="221"/>
      <c r="I166" s="221"/>
      <c r="J166" s="221"/>
      <c r="K166" s="221"/>
      <c r="L166" s="221"/>
      <c r="M166" s="221"/>
    </row>
    <row r="167" spans="1:13" x14ac:dyDescent="0.25">
      <c r="A167" s="229">
        <v>4</v>
      </c>
      <c r="B167" s="229" t="s">
        <v>298</v>
      </c>
      <c r="C167" s="230">
        <v>913</v>
      </c>
      <c r="D167" s="230">
        <v>95</v>
      </c>
      <c r="E167" s="232">
        <v>786067.66</v>
      </c>
      <c r="F167" s="221"/>
      <c r="G167" s="221"/>
      <c r="H167" s="221"/>
      <c r="I167" s="221"/>
      <c r="J167" s="221"/>
      <c r="K167" s="221"/>
      <c r="L167" s="221"/>
      <c r="M167" s="221"/>
    </row>
    <row r="168" spans="1:13" x14ac:dyDescent="0.25">
      <c r="A168" s="229">
        <v>5</v>
      </c>
      <c r="B168" s="229" t="s">
        <v>315</v>
      </c>
      <c r="C168" s="230">
        <v>827</v>
      </c>
      <c r="D168" s="230">
        <v>108</v>
      </c>
      <c r="E168" s="232">
        <v>483873.33</v>
      </c>
      <c r="F168" s="221"/>
      <c r="G168" s="221"/>
      <c r="H168" s="221"/>
      <c r="I168" s="221"/>
      <c r="J168" s="221"/>
      <c r="K168" s="221"/>
      <c r="L168" s="221"/>
      <c r="M168" s="221"/>
    </row>
    <row r="169" spans="1:13" x14ac:dyDescent="0.25">
      <c r="A169" s="229">
        <v>6</v>
      </c>
      <c r="B169" s="229" t="s">
        <v>291</v>
      </c>
      <c r="C169" s="230">
        <v>8315</v>
      </c>
      <c r="D169" s="230">
        <v>795</v>
      </c>
      <c r="E169" s="232">
        <v>5985820.7300000004</v>
      </c>
      <c r="F169" s="221"/>
      <c r="G169" s="221"/>
      <c r="H169" s="221"/>
      <c r="I169" s="221"/>
      <c r="J169" s="221"/>
      <c r="K169" s="221"/>
      <c r="L169" s="221"/>
      <c r="M169" s="221"/>
    </row>
    <row r="170" spans="1:13" x14ac:dyDescent="0.25">
      <c r="A170" s="229">
        <v>7</v>
      </c>
      <c r="B170" s="229" t="s">
        <v>297</v>
      </c>
      <c r="C170" s="230">
        <v>509</v>
      </c>
      <c r="D170" s="230">
        <v>72</v>
      </c>
      <c r="E170" s="232">
        <v>694792.37</v>
      </c>
      <c r="F170" s="221"/>
      <c r="G170" s="221"/>
      <c r="H170" s="221"/>
      <c r="I170" s="221"/>
      <c r="J170" s="221"/>
      <c r="K170" s="221"/>
      <c r="L170" s="221"/>
      <c r="M170" s="221"/>
    </row>
    <row r="171" spans="1:13" x14ac:dyDescent="0.25">
      <c r="A171" s="229">
        <v>8</v>
      </c>
      <c r="B171" s="229" t="s">
        <v>292</v>
      </c>
      <c r="C171" s="230">
        <v>672</v>
      </c>
      <c r="D171" s="230">
        <v>72</v>
      </c>
      <c r="E171" s="232">
        <v>803008.8</v>
      </c>
      <c r="F171" s="221"/>
      <c r="G171" s="221"/>
      <c r="H171" s="221"/>
      <c r="I171" s="221"/>
      <c r="J171" s="221"/>
      <c r="K171" s="221"/>
      <c r="L171" s="221"/>
      <c r="M171" s="221"/>
    </row>
    <row r="172" spans="1:13" x14ac:dyDescent="0.25">
      <c r="A172" s="236"/>
      <c r="B172" s="236" t="s">
        <v>293</v>
      </c>
      <c r="C172" s="234">
        <v>15112</v>
      </c>
      <c r="D172" s="234">
        <v>1664</v>
      </c>
      <c r="E172" s="235">
        <v>17443110.670000002</v>
      </c>
      <c r="F172" s="228"/>
      <c r="G172" s="228"/>
      <c r="H172" s="228"/>
      <c r="I172" s="228"/>
      <c r="J172" s="228"/>
      <c r="K172" s="228"/>
      <c r="L172" s="228"/>
      <c r="M172" s="228"/>
    </row>
    <row r="173" spans="1:13" x14ac:dyDescent="0.25">
      <c r="A173" s="221"/>
      <c r="B173" s="221"/>
      <c r="C173" s="221"/>
      <c r="D173" s="221"/>
      <c r="E173" s="225"/>
      <c r="F173" s="221"/>
      <c r="G173" s="221"/>
      <c r="H173" s="221"/>
      <c r="I173" s="221"/>
      <c r="J173" s="221"/>
      <c r="K173" s="221"/>
      <c r="L173" s="221"/>
      <c r="M173" s="221"/>
    </row>
    <row r="174" spans="1:13" x14ac:dyDescent="0.25">
      <c r="A174" s="221" t="s">
        <v>403</v>
      </c>
      <c r="B174" s="221"/>
      <c r="C174" s="221"/>
      <c r="D174" s="221"/>
      <c r="E174" s="225"/>
      <c r="F174" s="221"/>
      <c r="G174" s="221"/>
      <c r="H174" s="221"/>
      <c r="I174" s="221"/>
      <c r="J174" s="221"/>
      <c r="K174" s="221"/>
      <c r="L174" s="221"/>
      <c r="M174" s="221"/>
    </row>
    <row r="175" spans="1:13" x14ac:dyDescent="0.25">
      <c r="A175" s="229">
        <v>1</v>
      </c>
      <c r="B175" s="229" t="s">
        <v>288</v>
      </c>
      <c r="C175" s="230">
        <v>2319</v>
      </c>
      <c r="D175" s="230">
        <v>104</v>
      </c>
      <c r="E175" s="232">
        <v>23644985.079999998</v>
      </c>
      <c r="F175" s="221"/>
      <c r="G175" s="221"/>
      <c r="H175" s="221"/>
      <c r="I175" s="221"/>
      <c r="J175" s="221"/>
      <c r="K175" s="221"/>
      <c r="L175" s="221"/>
      <c r="M175" s="221"/>
    </row>
    <row r="176" spans="1:13" x14ac:dyDescent="0.25">
      <c r="A176" s="236"/>
      <c r="B176" s="236" t="s">
        <v>293</v>
      </c>
      <c r="C176" s="234">
        <v>2319</v>
      </c>
      <c r="D176" s="234">
        <v>104</v>
      </c>
      <c r="E176" s="235">
        <v>23644985.079999998</v>
      </c>
      <c r="F176" s="228"/>
      <c r="G176" s="228"/>
      <c r="H176" s="228"/>
      <c r="I176" s="228"/>
      <c r="J176" s="228"/>
      <c r="K176" s="228"/>
      <c r="L176" s="228"/>
      <c r="M176" s="228"/>
    </row>
    <row r="177" spans="1:13" x14ac:dyDescent="0.25">
      <c r="A177" s="221"/>
      <c r="B177" s="221"/>
      <c r="C177" s="221"/>
      <c r="D177" s="221"/>
      <c r="E177" s="225"/>
      <c r="F177" s="221"/>
      <c r="G177" s="221"/>
      <c r="H177" s="221"/>
      <c r="I177" s="221"/>
      <c r="J177" s="221"/>
      <c r="K177" s="221"/>
      <c r="L177" s="221"/>
      <c r="M177" s="221"/>
    </row>
    <row r="178" spans="1:13" x14ac:dyDescent="0.25">
      <c r="A178" s="221" t="s">
        <v>404</v>
      </c>
      <c r="B178" s="221"/>
      <c r="C178" s="221"/>
      <c r="D178" s="221"/>
      <c r="E178" s="225"/>
      <c r="F178" s="221"/>
      <c r="G178" s="221"/>
      <c r="H178" s="221"/>
      <c r="I178" s="221"/>
      <c r="J178" s="221"/>
      <c r="K178" s="221"/>
      <c r="L178" s="221"/>
      <c r="M178" s="221"/>
    </row>
    <row r="179" spans="1:13" x14ac:dyDescent="0.25">
      <c r="A179" s="229">
        <v>1</v>
      </c>
      <c r="B179" s="229" t="s">
        <v>368</v>
      </c>
      <c r="C179" s="230">
        <v>6079</v>
      </c>
      <c r="D179" s="230">
        <v>300</v>
      </c>
      <c r="E179" s="232">
        <v>41331834</v>
      </c>
      <c r="F179" s="221"/>
      <c r="G179" s="221"/>
      <c r="H179" s="221"/>
      <c r="I179" s="221"/>
      <c r="J179" s="221"/>
      <c r="K179" s="221"/>
      <c r="L179" s="221"/>
      <c r="M179" s="221"/>
    </row>
    <row r="180" spans="1:13" x14ac:dyDescent="0.25">
      <c r="A180" s="236"/>
      <c r="B180" s="236" t="s">
        <v>293</v>
      </c>
      <c r="C180" s="234">
        <v>6079</v>
      </c>
      <c r="D180" s="234">
        <v>300</v>
      </c>
      <c r="E180" s="235">
        <v>41331834</v>
      </c>
      <c r="F180" s="228"/>
      <c r="G180" s="228"/>
      <c r="H180" s="228"/>
      <c r="I180" s="228"/>
      <c r="J180" s="228"/>
      <c r="K180" s="228"/>
      <c r="L180" s="228"/>
      <c r="M180" s="228"/>
    </row>
    <row r="181" spans="1:13" x14ac:dyDescent="0.25">
      <c r="A181" s="221"/>
      <c r="B181" s="221"/>
      <c r="C181" s="221"/>
      <c r="D181" s="221"/>
      <c r="E181" s="225"/>
      <c r="F181" s="221"/>
      <c r="G181" s="221"/>
      <c r="H181" s="221"/>
      <c r="I181" s="221"/>
      <c r="J181" s="221"/>
      <c r="K181" s="221"/>
      <c r="L181" s="221"/>
      <c r="M181" s="221"/>
    </row>
    <row r="182" spans="1:13" x14ac:dyDescent="0.25">
      <c r="A182" s="221" t="s">
        <v>405</v>
      </c>
      <c r="B182" s="221"/>
      <c r="C182" s="221"/>
      <c r="D182" s="221"/>
      <c r="E182" s="225"/>
      <c r="F182" s="221"/>
      <c r="G182" s="221"/>
      <c r="H182" s="221"/>
      <c r="I182" s="221"/>
      <c r="J182" s="221"/>
      <c r="K182" s="221"/>
      <c r="L182" s="221"/>
      <c r="M182" s="221"/>
    </row>
    <row r="183" spans="1:13" x14ac:dyDescent="0.25">
      <c r="A183" s="229">
        <v>1</v>
      </c>
      <c r="B183" s="229" t="s">
        <v>306</v>
      </c>
      <c r="C183" s="230">
        <v>4390</v>
      </c>
      <c r="D183" s="230">
        <v>360</v>
      </c>
      <c r="E183" s="232">
        <v>32063941.890000001</v>
      </c>
      <c r="F183" s="221"/>
      <c r="G183" s="221"/>
      <c r="H183" s="221"/>
      <c r="I183" s="221"/>
      <c r="J183" s="221"/>
      <c r="K183" s="221"/>
      <c r="L183" s="221"/>
      <c r="M183" s="221"/>
    </row>
    <row r="184" spans="1:13" x14ac:dyDescent="0.25">
      <c r="A184" s="236"/>
      <c r="B184" s="236" t="s">
        <v>293</v>
      </c>
      <c r="C184" s="234">
        <v>4390</v>
      </c>
      <c r="D184" s="234">
        <v>360</v>
      </c>
      <c r="E184" s="235">
        <v>32063941.890000001</v>
      </c>
      <c r="F184" s="228"/>
      <c r="G184" s="228"/>
      <c r="H184" s="228"/>
      <c r="I184" s="228"/>
      <c r="J184" s="228"/>
      <c r="K184" s="228"/>
      <c r="L184" s="228"/>
      <c r="M184" s="228"/>
    </row>
    <row r="185" spans="1:13" x14ac:dyDescent="0.25">
      <c r="A185" s="221"/>
      <c r="B185" s="221"/>
      <c r="C185" s="221"/>
      <c r="D185" s="221"/>
      <c r="E185" s="225"/>
      <c r="F185" s="221"/>
      <c r="G185" s="221"/>
      <c r="H185" s="221"/>
      <c r="I185" s="221"/>
      <c r="J185" s="221"/>
      <c r="K185" s="221"/>
      <c r="L185" s="221"/>
      <c r="M185" s="221"/>
    </row>
    <row r="186" spans="1:13" x14ac:dyDescent="0.25">
      <c r="A186" s="221" t="s">
        <v>406</v>
      </c>
      <c r="B186" s="221"/>
      <c r="C186" s="221"/>
      <c r="D186" s="221"/>
      <c r="E186" s="225"/>
      <c r="F186" s="221"/>
      <c r="G186" s="221"/>
      <c r="H186" s="221"/>
      <c r="I186" s="221"/>
      <c r="J186" s="221"/>
      <c r="K186" s="221"/>
      <c r="L186" s="221"/>
      <c r="M186" s="221"/>
    </row>
    <row r="187" spans="1:13" x14ac:dyDescent="0.25">
      <c r="A187" s="229">
        <v>1</v>
      </c>
      <c r="B187" s="229" t="s">
        <v>287</v>
      </c>
      <c r="C187" s="230">
        <v>120</v>
      </c>
      <c r="D187" s="230">
        <v>15</v>
      </c>
      <c r="E187" s="232">
        <v>115269.4</v>
      </c>
      <c r="F187" s="221"/>
      <c r="G187" s="221"/>
      <c r="H187" s="221"/>
      <c r="I187" s="221"/>
      <c r="J187" s="221"/>
      <c r="K187" s="221"/>
      <c r="L187" s="221"/>
      <c r="M187" s="221"/>
    </row>
    <row r="188" spans="1:13" x14ac:dyDescent="0.25">
      <c r="A188" s="229">
        <v>2</v>
      </c>
      <c r="B188" s="229" t="s">
        <v>318</v>
      </c>
      <c r="C188" s="230">
        <v>215</v>
      </c>
      <c r="D188" s="230">
        <v>25</v>
      </c>
      <c r="E188" s="232">
        <v>331351.25</v>
      </c>
      <c r="F188" s="221"/>
      <c r="G188" s="221"/>
      <c r="H188" s="221"/>
      <c r="I188" s="221"/>
      <c r="J188" s="221"/>
      <c r="K188" s="221"/>
      <c r="L188" s="221"/>
      <c r="M188" s="221"/>
    </row>
    <row r="189" spans="1:13" x14ac:dyDescent="0.25">
      <c r="A189" s="229">
        <v>3</v>
      </c>
      <c r="B189" s="229" t="s">
        <v>295</v>
      </c>
      <c r="C189" s="230">
        <v>1362</v>
      </c>
      <c r="D189" s="230">
        <v>160</v>
      </c>
      <c r="E189" s="232">
        <v>2492265.04</v>
      </c>
      <c r="F189" s="221"/>
      <c r="G189" s="221"/>
      <c r="H189" s="221"/>
      <c r="I189" s="221"/>
      <c r="J189" s="221"/>
      <c r="K189" s="221"/>
      <c r="L189" s="221"/>
      <c r="M189" s="221"/>
    </row>
    <row r="190" spans="1:13" x14ac:dyDescent="0.25">
      <c r="A190" s="236"/>
      <c r="B190" s="236" t="s">
        <v>293</v>
      </c>
      <c r="C190" s="234">
        <v>1697</v>
      </c>
      <c r="D190" s="234">
        <v>200</v>
      </c>
      <c r="E190" s="235">
        <v>2938885.69</v>
      </c>
      <c r="F190" s="228"/>
      <c r="G190" s="228"/>
      <c r="H190" s="228"/>
      <c r="I190" s="228"/>
      <c r="J190" s="228"/>
      <c r="K190" s="228"/>
      <c r="L190" s="228"/>
      <c r="M190" s="228"/>
    </row>
    <row r="191" spans="1:13" x14ac:dyDescent="0.25">
      <c r="A191" s="221"/>
      <c r="B191" s="221"/>
      <c r="C191" s="221"/>
      <c r="D191" s="221"/>
      <c r="E191" s="225"/>
      <c r="F191" s="221"/>
      <c r="G191" s="221"/>
      <c r="H191" s="221"/>
      <c r="I191" s="221"/>
      <c r="J191" s="221"/>
      <c r="K191" s="221"/>
      <c r="L191" s="221"/>
      <c r="M191" s="221"/>
    </row>
    <row r="192" spans="1:13" x14ac:dyDescent="0.25">
      <c r="A192" s="221" t="s">
        <v>407</v>
      </c>
      <c r="B192" s="221"/>
      <c r="C192" s="221"/>
      <c r="D192" s="221"/>
      <c r="E192" s="225"/>
      <c r="F192" s="221"/>
      <c r="G192" s="221"/>
      <c r="H192" s="221"/>
      <c r="I192" s="221"/>
      <c r="J192" s="221"/>
      <c r="K192" s="221"/>
      <c r="L192" s="221"/>
      <c r="M192" s="221"/>
    </row>
    <row r="193" spans="1:13" x14ac:dyDescent="0.25">
      <c r="A193" s="229">
        <v>1</v>
      </c>
      <c r="B193" s="229" t="s">
        <v>306</v>
      </c>
      <c r="C193" s="230">
        <v>13840</v>
      </c>
      <c r="D193" s="230">
        <v>1135</v>
      </c>
      <c r="E193" s="232">
        <v>102237108.63</v>
      </c>
      <c r="F193" s="221"/>
      <c r="G193" s="221"/>
      <c r="H193" s="221"/>
      <c r="I193" s="221"/>
      <c r="J193" s="221"/>
      <c r="K193" s="221"/>
      <c r="L193" s="221"/>
      <c r="M193" s="221"/>
    </row>
    <row r="194" spans="1:13" x14ac:dyDescent="0.25">
      <c r="A194" s="236"/>
      <c r="B194" s="236" t="s">
        <v>293</v>
      </c>
      <c r="C194" s="234">
        <v>13840</v>
      </c>
      <c r="D194" s="234">
        <v>1135</v>
      </c>
      <c r="E194" s="235">
        <v>102237108.63</v>
      </c>
      <c r="F194" s="228"/>
      <c r="G194" s="228"/>
      <c r="H194" s="228"/>
      <c r="I194" s="228"/>
      <c r="J194" s="228"/>
      <c r="K194" s="228"/>
      <c r="L194" s="228"/>
      <c r="M194" s="228"/>
    </row>
    <row r="195" spans="1:13" x14ac:dyDescent="0.25">
      <c r="A195" s="221"/>
      <c r="B195" s="221"/>
      <c r="C195" s="221"/>
      <c r="D195" s="221"/>
      <c r="E195" s="225"/>
      <c r="F195" s="221"/>
      <c r="G195" s="221"/>
      <c r="H195" s="221"/>
      <c r="I195" s="221"/>
      <c r="J195" s="221"/>
      <c r="K195" s="221"/>
      <c r="L195" s="221"/>
      <c r="M195" s="221"/>
    </row>
    <row r="196" spans="1:13" x14ac:dyDescent="0.25">
      <c r="A196" s="221" t="s">
        <v>408</v>
      </c>
      <c r="B196" s="221"/>
      <c r="C196" s="221"/>
      <c r="D196" s="221"/>
      <c r="E196" s="225"/>
      <c r="F196" s="221"/>
      <c r="G196" s="221"/>
      <c r="H196" s="221"/>
      <c r="I196" s="221"/>
      <c r="J196" s="221"/>
      <c r="K196" s="221"/>
      <c r="L196" s="221"/>
      <c r="M196" s="221"/>
    </row>
    <row r="197" spans="1:13" x14ac:dyDescent="0.25">
      <c r="A197" s="229">
        <v>1</v>
      </c>
      <c r="B197" s="229" t="s">
        <v>298</v>
      </c>
      <c r="C197" s="230">
        <v>702</v>
      </c>
      <c r="D197" s="230">
        <v>73</v>
      </c>
      <c r="E197" s="232">
        <v>10748419.189999999</v>
      </c>
      <c r="F197" s="221"/>
      <c r="G197" s="221"/>
      <c r="H197" s="221"/>
      <c r="I197" s="221"/>
      <c r="J197" s="221"/>
      <c r="K197" s="221"/>
      <c r="L197" s="221"/>
      <c r="M197" s="221"/>
    </row>
    <row r="198" spans="1:13" x14ac:dyDescent="0.25">
      <c r="A198" s="236"/>
      <c r="B198" s="236" t="s">
        <v>293</v>
      </c>
      <c r="C198" s="234">
        <v>702</v>
      </c>
      <c r="D198" s="234">
        <v>73</v>
      </c>
      <c r="E198" s="235">
        <v>10748419.189999999</v>
      </c>
      <c r="F198" s="228"/>
      <c r="G198" s="228"/>
      <c r="H198" s="228"/>
      <c r="I198" s="228"/>
      <c r="J198" s="228"/>
      <c r="K198" s="228"/>
      <c r="L198" s="228"/>
      <c r="M198" s="228"/>
    </row>
    <row r="199" spans="1:13" x14ac:dyDescent="0.25">
      <c r="A199" s="221"/>
      <c r="B199" s="221"/>
      <c r="C199" s="221"/>
      <c r="D199" s="221"/>
      <c r="E199" s="225"/>
      <c r="F199" s="221"/>
      <c r="G199" s="221"/>
      <c r="H199" s="221"/>
      <c r="I199" s="221"/>
      <c r="J199" s="221"/>
      <c r="K199" s="221"/>
      <c r="L199" s="221"/>
      <c r="M199" s="221"/>
    </row>
    <row r="200" spans="1:13" x14ac:dyDescent="0.25">
      <c r="A200" s="221" t="s">
        <v>409</v>
      </c>
      <c r="B200" s="221"/>
      <c r="C200" s="221"/>
      <c r="D200" s="221"/>
      <c r="E200" s="225"/>
      <c r="F200" s="221"/>
      <c r="G200" s="221"/>
      <c r="H200" s="221"/>
      <c r="I200" s="221"/>
      <c r="J200" s="221"/>
      <c r="K200" s="221"/>
      <c r="L200" s="221"/>
      <c r="M200" s="221"/>
    </row>
    <row r="201" spans="1:13" x14ac:dyDescent="0.25">
      <c r="A201" s="229">
        <v>1</v>
      </c>
      <c r="B201" s="229" t="s">
        <v>315</v>
      </c>
      <c r="C201" s="230">
        <v>919</v>
      </c>
      <c r="D201" s="230">
        <v>120</v>
      </c>
      <c r="E201" s="232">
        <v>5365268.8899999997</v>
      </c>
      <c r="F201" s="221"/>
      <c r="G201" s="221"/>
      <c r="H201" s="221"/>
      <c r="I201" s="221"/>
      <c r="J201" s="221"/>
      <c r="K201" s="221"/>
      <c r="L201" s="221"/>
      <c r="M201" s="221"/>
    </row>
    <row r="202" spans="1:13" x14ac:dyDescent="0.25">
      <c r="A202" s="236"/>
      <c r="B202" s="236" t="s">
        <v>293</v>
      </c>
      <c r="C202" s="234">
        <v>919</v>
      </c>
      <c r="D202" s="234">
        <v>120</v>
      </c>
      <c r="E202" s="235">
        <v>5365268.8899999997</v>
      </c>
      <c r="F202" s="228"/>
      <c r="G202" s="228"/>
      <c r="H202" s="228"/>
      <c r="I202" s="228"/>
      <c r="J202" s="228"/>
      <c r="K202" s="228"/>
      <c r="L202" s="228"/>
      <c r="M202" s="228"/>
    </row>
    <row r="203" spans="1:13" x14ac:dyDescent="0.25">
      <c r="A203" s="221"/>
      <c r="B203" s="221"/>
      <c r="C203" s="221"/>
      <c r="D203" s="221"/>
      <c r="E203" s="225"/>
      <c r="F203" s="221"/>
      <c r="G203" s="221"/>
      <c r="H203" s="221"/>
      <c r="I203" s="221"/>
      <c r="J203" s="221"/>
      <c r="K203" s="221"/>
      <c r="L203" s="221"/>
      <c r="M203" s="221"/>
    </row>
    <row r="204" spans="1:13" x14ac:dyDescent="0.25">
      <c r="A204" s="221" t="s">
        <v>410</v>
      </c>
      <c r="B204" s="221"/>
      <c r="C204" s="221"/>
      <c r="D204" s="221"/>
      <c r="E204" s="225"/>
      <c r="F204" s="221"/>
      <c r="G204" s="221"/>
      <c r="H204" s="221"/>
      <c r="I204" s="221"/>
      <c r="J204" s="221"/>
      <c r="K204" s="221"/>
      <c r="L204" s="221"/>
      <c r="M204" s="221"/>
    </row>
    <row r="205" spans="1:13" x14ac:dyDescent="0.25">
      <c r="A205" s="229">
        <v>1</v>
      </c>
      <c r="B205" s="229" t="s">
        <v>315</v>
      </c>
      <c r="C205" s="230">
        <v>368</v>
      </c>
      <c r="D205" s="230">
        <v>48</v>
      </c>
      <c r="E205" s="232">
        <v>2146107.5499999998</v>
      </c>
      <c r="F205" s="221"/>
      <c r="G205" s="221"/>
      <c r="H205" s="221"/>
      <c r="I205" s="221"/>
      <c r="J205" s="221"/>
      <c r="K205" s="221"/>
      <c r="L205" s="221"/>
      <c r="M205" s="221"/>
    </row>
    <row r="206" spans="1:13" x14ac:dyDescent="0.25">
      <c r="A206" s="236"/>
      <c r="B206" s="236" t="s">
        <v>293</v>
      </c>
      <c r="C206" s="234">
        <v>368</v>
      </c>
      <c r="D206" s="234">
        <v>48</v>
      </c>
      <c r="E206" s="235">
        <v>2146107.5499999998</v>
      </c>
      <c r="F206" s="228"/>
      <c r="G206" s="228"/>
      <c r="H206" s="228"/>
      <c r="I206" s="228"/>
      <c r="J206" s="228"/>
      <c r="K206" s="228"/>
      <c r="L206" s="228"/>
      <c r="M206" s="228"/>
    </row>
    <row r="207" spans="1:13" x14ac:dyDescent="0.25">
      <c r="A207" s="221"/>
      <c r="B207" s="221"/>
      <c r="C207" s="221"/>
      <c r="D207" s="221"/>
      <c r="E207" s="225"/>
      <c r="F207" s="221"/>
      <c r="G207" s="221"/>
      <c r="H207" s="221"/>
      <c r="I207" s="221"/>
      <c r="J207" s="221"/>
      <c r="K207" s="221"/>
      <c r="L207" s="221"/>
      <c r="M207" s="221"/>
    </row>
    <row r="208" spans="1:13" x14ac:dyDescent="0.25">
      <c r="A208" s="221" t="s">
        <v>411</v>
      </c>
      <c r="B208" s="221"/>
      <c r="C208" s="221"/>
      <c r="D208" s="221"/>
      <c r="E208" s="225"/>
      <c r="F208" s="221"/>
      <c r="G208" s="221"/>
      <c r="H208" s="221"/>
      <c r="I208" s="221"/>
      <c r="J208" s="221"/>
      <c r="K208" s="221"/>
      <c r="L208" s="221"/>
      <c r="M208" s="221"/>
    </row>
    <row r="209" spans="1:13" x14ac:dyDescent="0.25">
      <c r="A209" s="229">
        <v>1</v>
      </c>
      <c r="B209" s="229" t="s">
        <v>296</v>
      </c>
      <c r="C209" s="230">
        <v>0</v>
      </c>
      <c r="D209" s="230">
        <v>0</v>
      </c>
      <c r="E209" s="232">
        <v>0</v>
      </c>
      <c r="F209" s="221"/>
      <c r="G209" s="221"/>
      <c r="H209" s="221"/>
      <c r="I209" s="221"/>
      <c r="J209" s="221"/>
      <c r="K209" s="221"/>
      <c r="L209" s="221"/>
      <c r="M209" s="221"/>
    </row>
    <row r="210" spans="1:13" x14ac:dyDescent="0.25">
      <c r="A210" s="229">
        <v>2</v>
      </c>
      <c r="B210" s="229" t="s">
        <v>289</v>
      </c>
      <c r="C210" s="230">
        <v>3112</v>
      </c>
      <c r="D210" s="230">
        <v>300</v>
      </c>
      <c r="E210" s="232">
        <v>3466539</v>
      </c>
      <c r="F210" s="221"/>
      <c r="G210" s="221"/>
      <c r="H210" s="221"/>
      <c r="I210" s="221"/>
      <c r="J210" s="221"/>
      <c r="K210" s="221"/>
      <c r="L210" s="221"/>
      <c r="M210" s="221"/>
    </row>
    <row r="211" spans="1:13" x14ac:dyDescent="0.25">
      <c r="A211" s="236"/>
      <c r="B211" s="236" t="s">
        <v>293</v>
      </c>
      <c r="C211" s="234">
        <v>3112</v>
      </c>
      <c r="D211" s="234">
        <v>300</v>
      </c>
      <c r="E211" s="235">
        <v>3466539</v>
      </c>
      <c r="F211" s="228"/>
      <c r="G211" s="228"/>
      <c r="H211" s="228"/>
      <c r="I211" s="228"/>
      <c r="J211" s="228"/>
      <c r="K211" s="228"/>
      <c r="L211" s="228"/>
      <c r="M211" s="228"/>
    </row>
    <row r="212" spans="1:13" x14ac:dyDescent="0.25">
      <c r="A212" s="221"/>
      <c r="B212" s="221"/>
      <c r="C212" s="221"/>
      <c r="D212" s="221"/>
      <c r="E212" s="225"/>
      <c r="F212" s="221"/>
      <c r="G212" s="221"/>
      <c r="H212" s="221"/>
      <c r="I212" s="221"/>
      <c r="J212" s="221"/>
      <c r="K212" s="221"/>
      <c r="L212" s="221"/>
      <c r="M212" s="221"/>
    </row>
    <row r="213" spans="1:13" x14ac:dyDescent="0.25">
      <c r="A213" s="221" t="s">
        <v>412</v>
      </c>
      <c r="B213" s="221"/>
      <c r="C213" s="221"/>
      <c r="D213" s="221"/>
      <c r="E213" s="225"/>
      <c r="F213" s="221"/>
      <c r="G213" s="221"/>
      <c r="H213" s="221"/>
      <c r="I213" s="221"/>
      <c r="J213" s="221"/>
      <c r="K213" s="221"/>
      <c r="L213" s="221"/>
      <c r="M213" s="221"/>
    </row>
    <row r="214" spans="1:13" x14ac:dyDescent="0.25">
      <c r="A214" s="229">
        <v>1</v>
      </c>
      <c r="B214" s="229" t="s">
        <v>315</v>
      </c>
      <c r="C214" s="230">
        <v>0</v>
      </c>
      <c r="D214" s="230">
        <v>250</v>
      </c>
      <c r="E214" s="232">
        <v>10762246.210000001</v>
      </c>
      <c r="F214" s="221"/>
      <c r="G214" s="221"/>
      <c r="H214" s="221"/>
      <c r="I214" s="221"/>
      <c r="J214" s="221"/>
      <c r="K214" s="221"/>
      <c r="L214" s="221"/>
      <c r="M214" s="221"/>
    </row>
    <row r="215" spans="1:13" x14ac:dyDescent="0.25">
      <c r="A215" s="236"/>
      <c r="B215" s="236" t="s">
        <v>293</v>
      </c>
      <c r="C215" s="234">
        <v>0</v>
      </c>
      <c r="D215" s="234">
        <v>250</v>
      </c>
      <c r="E215" s="235">
        <v>10762246.210000001</v>
      </c>
      <c r="F215" s="228"/>
      <c r="G215" s="228"/>
      <c r="H215" s="228"/>
      <c r="I215" s="228"/>
      <c r="J215" s="228"/>
      <c r="K215" s="228"/>
      <c r="L215" s="228"/>
      <c r="M215" s="228"/>
    </row>
    <row r="216" spans="1:13" x14ac:dyDescent="0.25">
      <c r="A216" s="221"/>
      <c r="B216" s="221"/>
      <c r="C216" s="221"/>
      <c r="D216" s="221"/>
      <c r="E216" s="225"/>
      <c r="F216" s="221"/>
      <c r="G216" s="221"/>
      <c r="H216" s="221"/>
      <c r="I216" s="221"/>
      <c r="J216" s="221"/>
      <c r="K216" s="221"/>
      <c r="L216" s="221"/>
      <c r="M216" s="221"/>
    </row>
    <row r="217" spans="1:13" x14ac:dyDescent="0.25">
      <c r="A217" s="221"/>
      <c r="B217" s="221"/>
      <c r="C217" s="221"/>
      <c r="D217" s="221"/>
      <c r="E217" s="225"/>
      <c r="F217" s="221"/>
      <c r="G217" s="221"/>
      <c r="H217" s="221"/>
      <c r="I217" s="221"/>
      <c r="J217" s="221"/>
      <c r="K217" s="221"/>
      <c r="L217" s="221"/>
      <c r="M217" s="221"/>
    </row>
    <row r="218" spans="1:13" x14ac:dyDescent="0.25">
      <c r="A218" s="221" t="s">
        <v>75</v>
      </c>
      <c r="B218" s="221"/>
      <c r="C218" s="221"/>
      <c r="D218" s="221"/>
      <c r="E218" s="225"/>
      <c r="F218" s="221"/>
      <c r="G218" s="221"/>
      <c r="H218" s="221"/>
      <c r="I218" s="221"/>
      <c r="J218" s="221"/>
      <c r="K218" s="221"/>
      <c r="L218" s="221"/>
      <c r="M218" s="221"/>
    </row>
    <row r="219" spans="1:13" x14ac:dyDescent="0.25">
      <c r="A219" s="229">
        <v>1</v>
      </c>
      <c r="B219" s="229" t="s">
        <v>291</v>
      </c>
      <c r="C219" s="230">
        <v>145938</v>
      </c>
      <c r="D219" s="230">
        <v>13958</v>
      </c>
      <c r="E219" s="232">
        <v>141046094.86000001</v>
      </c>
      <c r="F219" s="221"/>
      <c r="G219" s="221"/>
      <c r="H219" s="221"/>
      <c r="I219" s="221"/>
      <c r="J219" s="221"/>
      <c r="K219" s="221"/>
      <c r="L219" s="221"/>
      <c r="M219" s="221"/>
    </row>
    <row r="220" spans="1:13" x14ac:dyDescent="0.25">
      <c r="A220" s="229">
        <v>2</v>
      </c>
      <c r="B220" s="229" t="s">
        <v>289</v>
      </c>
      <c r="C220" s="230">
        <v>40143</v>
      </c>
      <c r="D220" s="230">
        <v>3870</v>
      </c>
      <c r="E220" s="232">
        <v>41019826.469999999</v>
      </c>
      <c r="F220" s="221"/>
      <c r="G220" s="221"/>
      <c r="H220" s="221"/>
      <c r="I220" s="221"/>
      <c r="J220" s="221"/>
      <c r="K220" s="221"/>
      <c r="L220" s="221"/>
      <c r="M220" s="221"/>
    </row>
    <row r="221" spans="1:13" x14ac:dyDescent="0.25">
      <c r="A221" s="229">
        <v>3</v>
      </c>
      <c r="B221" s="229" t="s">
        <v>286</v>
      </c>
      <c r="C221" s="230">
        <v>343</v>
      </c>
      <c r="D221" s="230">
        <v>36</v>
      </c>
      <c r="E221" s="232">
        <v>58552.32</v>
      </c>
      <c r="F221" s="221"/>
      <c r="G221" s="221"/>
      <c r="H221" s="221"/>
      <c r="I221" s="221"/>
      <c r="J221" s="221"/>
      <c r="K221" s="221"/>
      <c r="L221" s="221"/>
      <c r="M221" s="221"/>
    </row>
    <row r="222" spans="1:13" x14ac:dyDescent="0.25">
      <c r="A222" s="229">
        <v>4</v>
      </c>
      <c r="B222" s="229" t="s">
        <v>287</v>
      </c>
      <c r="C222" s="230">
        <v>1791</v>
      </c>
      <c r="D222" s="230">
        <v>223</v>
      </c>
      <c r="E222" s="232">
        <v>1214829.73</v>
      </c>
      <c r="F222" s="221"/>
      <c r="G222" s="221"/>
      <c r="H222" s="221"/>
      <c r="I222" s="221"/>
      <c r="J222" s="221"/>
      <c r="K222" s="221"/>
      <c r="L222" s="221"/>
      <c r="M222" s="221"/>
    </row>
    <row r="223" spans="1:13" x14ac:dyDescent="0.25">
      <c r="A223" s="229">
        <v>5</v>
      </c>
      <c r="B223" s="229" t="s">
        <v>315</v>
      </c>
      <c r="C223" s="230">
        <v>9475</v>
      </c>
      <c r="D223" s="230">
        <v>1487</v>
      </c>
      <c r="E223" s="232">
        <v>24988329.359999999</v>
      </c>
      <c r="F223" s="221"/>
      <c r="G223" s="221"/>
      <c r="H223" s="221"/>
      <c r="I223" s="221"/>
      <c r="J223" s="221"/>
      <c r="K223" s="221"/>
      <c r="L223" s="221"/>
      <c r="M223" s="221"/>
    </row>
    <row r="224" spans="1:13" x14ac:dyDescent="0.25">
      <c r="A224" s="229">
        <v>6</v>
      </c>
      <c r="B224" s="229" t="s">
        <v>307</v>
      </c>
      <c r="C224" s="230">
        <v>3891</v>
      </c>
      <c r="D224" s="230">
        <v>638</v>
      </c>
      <c r="E224" s="232">
        <v>11333663.5</v>
      </c>
      <c r="F224" s="221"/>
      <c r="G224" s="221"/>
      <c r="H224" s="221"/>
      <c r="I224" s="221"/>
      <c r="J224" s="221"/>
      <c r="K224" s="221"/>
      <c r="L224" s="221"/>
      <c r="M224" s="221"/>
    </row>
    <row r="225" spans="1:13" x14ac:dyDescent="0.25">
      <c r="A225" s="229">
        <v>7</v>
      </c>
      <c r="B225" s="229" t="s">
        <v>296</v>
      </c>
      <c r="C225" s="230">
        <v>15031</v>
      </c>
      <c r="D225" s="230">
        <v>1457</v>
      </c>
      <c r="E225" s="232">
        <v>18894813.550000001</v>
      </c>
      <c r="F225" s="221"/>
      <c r="G225" s="221"/>
      <c r="H225" s="221"/>
      <c r="I225" s="221"/>
      <c r="J225" s="221"/>
      <c r="K225" s="221"/>
      <c r="L225" s="221"/>
      <c r="M225" s="221"/>
    </row>
    <row r="226" spans="1:13" x14ac:dyDescent="0.25">
      <c r="A226" s="229">
        <v>8</v>
      </c>
      <c r="B226" s="229" t="s">
        <v>290</v>
      </c>
      <c r="C226" s="230">
        <v>15862</v>
      </c>
      <c r="D226" s="230">
        <v>2098</v>
      </c>
      <c r="E226" s="232">
        <v>20099951.100000001</v>
      </c>
      <c r="F226" s="221"/>
      <c r="G226" s="221"/>
      <c r="H226" s="221"/>
      <c r="I226" s="221"/>
      <c r="J226" s="221"/>
      <c r="K226" s="221"/>
      <c r="L226" s="221"/>
      <c r="M226" s="221"/>
    </row>
    <row r="227" spans="1:13" x14ac:dyDescent="0.25">
      <c r="A227" s="229">
        <v>9</v>
      </c>
      <c r="B227" s="229" t="s">
        <v>308</v>
      </c>
      <c r="C227" s="230">
        <v>371</v>
      </c>
      <c r="D227" s="230">
        <v>40</v>
      </c>
      <c r="E227" s="232">
        <v>418586.54</v>
      </c>
      <c r="F227" s="221"/>
      <c r="G227" s="221"/>
      <c r="H227" s="221"/>
      <c r="I227" s="221"/>
      <c r="J227" s="221"/>
      <c r="K227" s="221"/>
      <c r="L227" s="221"/>
      <c r="M227" s="221"/>
    </row>
    <row r="228" spans="1:13" x14ac:dyDescent="0.25">
      <c r="A228" s="229">
        <v>10</v>
      </c>
      <c r="B228" s="229" t="s">
        <v>292</v>
      </c>
      <c r="C228" s="230">
        <v>3297</v>
      </c>
      <c r="D228" s="230">
        <v>353</v>
      </c>
      <c r="E228" s="232">
        <v>4007644.1</v>
      </c>
      <c r="F228" s="221"/>
      <c r="G228" s="221"/>
      <c r="H228" s="221"/>
      <c r="I228" s="221"/>
      <c r="J228" s="221"/>
      <c r="K228" s="221"/>
      <c r="L228" s="221"/>
      <c r="M228" s="221"/>
    </row>
    <row r="229" spans="1:13" x14ac:dyDescent="0.25">
      <c r="A229" s="229">
        <v>11</v>
      </c>
      <c r="B229" s="229" t="s">
        <v>300</v>
      </c>
      <c r="C229" s="230">
        <v>3323</v>
      </c>
      <c r="D229" s="230">
        <v>373</v>
      </c>
      <c r="E229" s="232">
        <v>4687707.9800000004</v>
      </c>
      <c r="F229" s="221"/>
      <c r="G229" s="221"/>
      <c r="H229" s="221"/>
      <c r="I229" s="221"/>
      <c r="J229" s="221"/>
      <c r="K229" s="221"/>
      <c r="L229" s="221"/>
      <c r="M229" s="221"/>
    </row>
    <row r="230" spans="1:13" x14ac:dyDescent="0.25">
      <c r="A230" s="229">
        <v>12</v>
      </c>
      <c r="B230" s="229" t="s">
        <v>321</v>
      </c>
      <c r="C230" s="230">
        <v>10557</v>
      </c>
      <c r="D230" s="230">
        <v>966</v>
      </c>
      <c r="E230" s="232">
        <v>14901705.77</v>
      </c>
      <c r="F230" s="221"/>
      <c r="G230" s="221"/>
      <c r="H230" s="221"/>
      <c r="I230" s="221"/>
      <c r="J230" s="221"/>
      <c r="K230" s="221"/>
      <c r="L230" s="221"/>
      <c r="M230" s="221"/>
    </row>
    <row r="231" spans="1:13" x14ac:dyDescent="0.25">
      <c r="A231" s="229">
        <v>13</v>
      </c>
      <c r="B231" s="229" t="s">
        <v>299</v>
      </c>
      <c r="C231" s="230">
        <v>435</v>
      </c>
      <c r="D231" s="230">
        <v>117</v>
      </c>
      <c r="E231" s="232">
        <v>2989983.84</v>
      </c>
      <c r="F231" s="221"/>
      <c r="G231" s="221"/>
      <c r="H231" s="221"/>
      <c r="I231" s="221"/>
      <c r="J231" s="221"/>
      <c r="K231" s="221"/>
      <c r="L231" s="221"/>
      <c r="M231" s="221"/>
    </row>
    <row r="232" spans="1:13" x14ac:dyDescent="0.25">
      <c r="A232" s="229">
        <v>14</v>
      </c>
      <c r="B232" s="229" t="s">
        <v>295</v>
      </c>
      <c r="C232" s="230">
        <v>5830</v>
      </c>
      <c r="D232" s="230">
        <v>685</v>
      </c>
      <c r="E232" s="232">
        <v>11241794.630000001</v>
      </c>
      <c r="F232" s="221"/>
      <c r="G232" s="221"/>
      <c r="H232" s="221"/>
      <c r="I232" s="221"/>
      <c r="J232" s="221"/>
      <c r="K232" s="221"/>
      <c r="L232" s="221"/>
      <c r="M232" s="221"/>
    </row>
    <row r="233" spans="1:13" x14ac:dyDescent="0.25">
      <c r="A233" s="229">
        <v>15</v>
      </c>
      <c r="B233" s="229" t="s">
        <v>367</v>
      </c>
      <c r="C233" s="230">
        <v>0</v>
      </c>
      <c r="D233" s="230">
        <v>0</v>
      </c>
      <c r="E233" s="232">
        <v>3448843.77</v>
      </c>
      <c r="F233" s="221"/>
      <c r="G233" s="221"/>
      <c r="H233" s="221"/>
      <c r="I233" s="221"/>
      <c r="J233" s="221"/>
      <c r="K233" s="221"/>
      <c r="L233" s="221"/>
      <c r="M233" s="221"/>
    </row>
    <row r="234" spans="1:13" x14ac:dyDescent="0.25">
      <c r="A234" s="229">
        <v>16</v>
      </c>
      <c r="B234" s="229" t="s">
        <v>298</v>
      </c>
      <c r="C234" s="230">
        <v>1615</v>
      </c>
      <c r="D234" s="230">
        <v>168</v>
      </c>
      <c r="E234" s="232">
        <v>11534486.85</v>
      </c>
      <c r="F234" s="221"/>
      <c r="G234" s="221"/>
      <c r="H234" s="221"/>
      <c r="I234" s="221"/>
      <c r="J234" s="221"/>
      <c r="K234" s="221"/>
      <c r="L234" s="221"/>
      <c r="M234" s="221"/>
    </row>
    <row r="235" spans="1:13" x14ac:dyDescent="0.25">
      <c r="A235" s="229">
        <v>17</v>
      </c>
      <c r="B235" s="229" t="s">
        <v>297</v>
      </c>
      <c r="C235" s="230">
        <v>509</v>
      </c>
      <c r="D235" s="230">
        <v>72</v>
      </c>
      <c r="E235" s="232">
        <v>694792.37</v>
      </c>
      <c r="F235" s="221"/>
      <c r="G235" s="221"/>
      <c r="H235" s="221"/>
      <c r="I235" s="221"/>
      <c r="J235" s="221"/>
      <c r="K235" s="221"/>
      <c r="L235" s="221"/>
      <c r="M235" s="221"/>
    </row>
    <row r="236" spans="1:13" x14ac:dyDescent="0.25">
      <c r="A236" s="229">
        <v>18</v>
      </c>
      <c r="B236" s="229" t="s">
        <v>288</v>
      </c>
      <c r="C236" s="230">
        <v>2319</v>
      </c>
      <c r="D236" s="230">
        <v>104</v>
      </c>
      <c r="E236" s="232">
        <v>23644985.079999998</v>
      </c>
      <c r="F236" s="221"/>
      <c r="G236" s="221"/>
      <c r="H236" s="221"/>
      <c r="I236" s="221"/>
      <c r="J236" s="221"/>
      <c r="K236" s="221"/>
      <c r="L236" s="221"/>
      <c r="M236" s="221"/>
    </row>
    <row r="237" spans="1:13" x14ac:dyDescent="0.25">
      <c r="A237" s="229">
        <v>19</v>
      </c>
      <c r="B237" s="229" t="s">
        <v>368</v>
      </c>
      <c r="C237" s="230">
        <v>6079</v>
      </c>
      <c r="D237" s="230">
        <v>300</v>
      </c>
      <c r="E237" s="232">
        <v>41331834</v>
      </c>
      <c r="F237" s="221"/>
      <c r="G237" s="221"/>
      <c r="H237" s="221"/>
      <c r="I237" s="221"/>
      <c r="J237" s="221"/>
      <c r="K237" s="221"/>
      <c r="L237" s="221"/>
      <c r="M237" s="221"/>
    </row>
    <row r="238" spans="1:13" x14ac:dyDescent="0.25">
      <c r="A238" s="229">
        <v>20</v>
      </c>
      <c r="B238" s="229" t="s">
        <v>306</v>
      </c>
      <c r="C238" s="230">
        <v>18230</v>
      </c>
      <c r="D238" s="230">
        <v>1495</v>
      </c>
      <c r="E238" s="232">
        <v>134301050.52000001</v>
      </c>
      <c r="F238" s="221"/>
      <c r="G238" s="221"/>
      <c r="H238" s="221"/>
      <c r="I238" s="221"/>
      <c r="J238" s="221"/>
      <c r="K238" s="221"/>
      <c r="L238" s="221"/>
      <c r="M238" s="221"/>
    </row>
    <row r="239" spans="1:13" x14ac:dyDescent="0.25">
      <c r="A239" s="229">
        <v>21</v>
      </c>
      <c r="B239" s="229" t="s">
        <v>318</v>
      </c>
      <c r="C239" s="230">
        <v>215</v>
      </c>
      <c r="D239" s="230">
        <v>25</v>
      </c>
      <c r="E239" s="232">
        <v>331351.25</v>
      </c>
      <c r="F239" s="221"/>
      <c r="G239" s="221"/>
      <c r="H239" s="221"/>
      <c r="I239" s="221"/>
      <c r="J239" s="221"/>
      <c r="K239" s="221"/>
      <c r="L239" s="221"/>
      <c r="M239" s="221"/>
    </row>
    <row r="240" spans="1:13" x14ac:dyDescent="0.25">
      <c r="A240" s="236"/>
      <c r="B240" s="236" t="s">
        <v>293</v>
      </c>
      <c r="C240" s="234">
        <v>285254</v>
      </c>
      <c r="D240" s="234">
        <v>28465</v>
      </c>
      <c r="E240" s="235">
        <v>512190827.58999991</v>
      </c>
      <c r="F240" s="228"/>
      <c r="G240" s="228"/>
      <c r="H240" s="228"/>
      <c r="I240" s="228"/>
      <c r="J240" s="228"/>
      <c r="K240" s="228"/>
      <c r="L240" s="228"/>
      <c r="M240" s="228"/>
    </row>
    <row r="241" spans="1:13" x14ac:dyDescent="0.25">
      <c r="A241" s="221"/>
      <c r="B241" s="221"/>
      <c r="C241" s="221"/>
      <c r="D241" s="221"/>
      <c r="E241" s="225"/>
      <c r="F241" s="221"/>
      <c r="G241" s="221"/>
      <c r="H241" s="221"/>
      <c r="I241" s="221"/>
      <c r="J241" s="221"/>
      <c r="K241" s="221"/>
      <c r="L241" s="221"/>
      <c r="M241" s="221"/>
    </row>
    <row r="242" spans="1:13" x14ac:dyDescent="0.25">
      <c r="A242" s="221"/>
      <c r="B242" s="221"/>
      <c r="C242" s="221"/>
      <c r="D242" s="221"/>
      <c r="E242" s="225"/>
      <c r="F242" s="221"/>
      <c r="G242" s="221"/>
      <c r="H242" s="221"/>
      <c r="I242" s="221"/>
      <c r="J242" s="221"/>
      <c r="K242" s="221"/>
      <c r="L242" s="221"/>
      <c r="M242" s="221"/>
    </row>
    <row r="243" spans="1:13" x14ac:dyDescent="0.25">
      <c r="A243" s="221"/>
      <c r="B243" s="221"/>
      <c r="C243" s="221"/>
      <c r="D243" s="221"/>
      <c r="E243" s="225"/>
      <c r="F243" s="221"/>
      <c r="G243" s="221"/>
      <c r="H243" s="221"/>
      <c r="I243" s="221"/>
      <c r="J243" s="221"/>
      <c r="K243" s="221"/>
      <c r="L243" s="221"/>
      <c r="M243" s="221"/>
    </row>
    <row r="244" spans="1:13" x14ac:dyDescent="0.25">
      <c r="A244" s="221"/>
      <c r="B244" s="221"/>
      <c r="C244" s="221"/>
      <c r="D244" s="221"/>
      <c r="E244" s="225"/>
      <c r="F244" s="221"/>
      <c r="G244" s="221"/>
      <c r="H244" s="221"/>
      <c r="I244" s="221"/>
      <c r="J244" s="221"/>
      <c r="K244" s="221"/>
      <c r="L244" s="221"/>
      <c r="M244" s="221"/>
    </row>
    <row r="245" spans="1:13" x14ac:dyDescent="0.25">
      <c r="A245" s="221"/>
      <c r="B245" s="221"/>
      <c r="C245" s="221"/>
      <c r="D245" s="221"/>
      <c r="E245" s="225"/>
      <c r="F245" s="221"/>
      <c r="G245" s="221"/>
      <c r="H245" s="221"/>
      <c r="I245" s="221"/>
      <c r="J245" s="221"/>
      <c r="K245" s="221"/>
      <c r="L245" s="221"/>
      <c r="M245" s="221"/>
    </row>
    <row r="246" spans="1:13" x14ac:dyDescent="0.25">
      <c r="A246" s="221"/>
      <c r="B246" s="221"/>
      <c r="C246" s="221"/>
      <c r="D246" s="221"/>
      <c r="E246" s="225"/>
      <c r="F246" s="221"/>
      <c r="G246" s="221"/>
      <c r="H246" s="221"/>
      <c r="I246" s="221"/>
      <c r="J246" s="221"/>
      <c r="K246" s="221"/>
      <c r="L246" s="221"/>
      <c r="M246" s="221"/>
    </row>
    <row r="247" spans="1:13" x14ac:dyDescent="0.25">
      <c r="A247" s="221"/>
      <c r="B247" s="221"/>
      <c r="C247" s="221"/>
      <c r="D247" s="221"/>
      <c r="E247" s="225"/>
      <c r="F247" s="221"/>
      <c r="G247" s="221"/>
      <c r="H247" s="221"/>
      <c r="I247" s="221"/>
      <c r="J247" s="221"/>
      <c r="K247" s="221"/>
      <c r="L247" s="221"/>
      <c r="M247" s="221"/>
    </row>
    <row r="248" spans="1:13" x14ac:dyDescent="0.25">
      <c r="A248" s="221"/>
      <c r="B248" s="221"/>
      <c r="C248" s="221"/>
      <c r="D248" s="221"/>
      <c r="E248" s="225"/>
      <c r="F248" s="221"/>
      <c r="G248" s="221"/>
      <c r="H248" s="221"/>
      <c r="I248" s="221"/>
      <c r="J248" s="221"/>
      <c r="K248" s="221"/>
      <c r="L248" s="221"/>
      <c r="M248" s="221"/>
    </row>
    <row r="249" spans="1:13" x14ac:dyDescent="0.25">
      <c r="A249" s="221"/>
      <c r="B249" s="221"/>
      <c r="C249" s="221"/>
      <c r="D249" s="221"/>
      <c r="E249" s="225"/>
      <c r="F249" s="221"/>
      <c r="G249" s="221"/>
      <c r="H249" s="221"/>
      <c r="I249" s="221"/>
      <c r="J249" s="221"/>
      <c r="K249" s="221"/>
      <c r="L249" s="221"/>
      <c r="M249" s="221"/>
    </row>
    <row r="250" spans="1:13" x14ac:dyDescent="0.25">
      <c r="A250" s="221"/>
      <c r="B250" s="221"/>
      <c r="C250" s="221"/>
      <c r="D250" s="221"/>
      <c r="E250" s="225"/>
      <c r="F250" s="221"/>
      <c r="G250" s="221"/>
      <c r="H250" s="221"/>
      <c r="I250" s="221"/>
      <c r="J250" s="221"/>
      <c r="K250" s="221"/>
      <c r="L250" s="221"/>
      <c r="M250" s="221"/>
    </row>
    <row r="251" spans="1:13" x14ac:dyDescent="0.25">
      <c r="A251" s="221"/>
      <c r="B251" s="221"/>
      <c r="C251" s="221"/>
      <c r="D251" s="221"/>
      <c r="E251" s="225"/>
      <c r="F251" s="221"/>
      <c r="G251" s="221"/>
      <c r="H251" s="221"/>
      <c r="I251" s="221"/>
      <c r="J251" s="221"/>
      <c r="K251" s="221"/>
      <c r="L251" s="221"/>
      <c r="M251" s="221"/>
    </row>
    <row r="252" spans="1:13" x14ac:dyDescent="0.25">
      <c r="A252" s="221"/>
      <c r="B252" s="221"/>
      <c r="C252" s="221"/>
      <c r="D252" s="221"/>
      <c r="E252" s="225"/>
      <c r="F252" s="221"/>
      <c r="G252" s="221"/>
      <c r="H252" s="221"/>
      <c r="I252" s="221"/>
      <c r="J252" s="221"/>
      <c r="K252" s="221"/>
      <c r="L252" s="221"/>
      <c r="M252" s="221"/>
    </row>
    <row r="253" spans="1:13" x14ac:dyDescent="0.25">
      <c r="E253" s="225"/>
    </row>
    <row r="254" spans="1:13" x14ac:dyDescent="0.25">
      <c r="E254" s="225"/>
    </row>
    <row r="255" spans="1:13" x14ac:dyDescent="0.25">
      <c r="E255" s="225"/>
    </row>
    <row r="256" spans="1:13" x14ac:dyDescent="0.25">
      <c r="E256" s="225"/>
    </row>
    <row r="257" spans="5:5" x14ac:dyDescent="0.25">
      <c r="E257" s="225"/>
    </row>
    <row r="258" spans="5:5" x14ac:dyDescent="0.25">
      <c r="E258" s="225"/>
    </row>
    <row r="259" spans="5:5" x14ac:dyDescent="0.25">
      <c r="E259" s="225"/>
    </row>
    <row r="260" spans="5:5" x14ac:dyDescent="0.25">
      <c r="E260" s="225"/>
    </row>
    <row r="261" spans="5:5" x14ac:dyDescent="0.25">
      <c r="E261" s="225"/>
    </row>
    <row r="262" spans="5:5" x14ac:dyDescent="0.25">
      <c r="E262" s="225"/>
    </row>
    <row r="263" spans="5:5" x14ac:dyDescent="0.25">
      <c r="E263" s="225"/>
    </row>
    <row r="264" spans="5:5" x14ac:dyDescent="0.25">
      <c r="E264" s="225"/>
    </row>
    <row r="265" spans="5:5" x14ac:dyDescent="0.25">
      <c r="E265" s="225"/>
    </row>
    <row r="266" spans="5:5" x14ac:dyDescent="0.25">
      <c r="E266" s="225"/>
    </row>
    <row r="267" spans="5:5" x14ac:dyDescent="0.25">
      <c r="E267" s="225"/>
    </row>
    <row r="268" spans="5:5" x14ac:dyDescent="0.25">
      <c r="E268" s="225"/>
    </row>
    <row r="269" spans="5:5" x14ac:dyDescent="0.25">
      <c r="E269" s="225"/>
    </row>
    <row r="270" spans="5:5" x14ac:dyDescent="0.25">
      <c r="E270" s="225"/>
    </row>
    <row r="271" spans="5:5" x14ac:dyDescent="0.25">
      <c r="E271" s="225"/>
    </row>
    <row r="272" spans="5:5" x14ac:dyDescent="0.25">
      <c r="E272" s="225"/>
    </row>
    <row r="273" spans="5:5" x14ac:dyDescent="0.25">
      <c r="E273" s="225"/>
    </row>
    <row r="274" spans="5:5" x14ac:dyDescent="0.25">
      <c r="E274" s="225"/>
    </row>
    <row r="275" spans="5:5" x14ac:dyDescent="0.25">
      <c r="E275" s="225"/>
    </row>
    <row r="276" spans="5:5" x14ac:dyDescent="0.25">
      <c r="E276" s="225"/>
    </row>
    <row r="277" spans="5:5" x14ac:dyDescent="0.25">
      <c r="E277" s="225"/>
    </row>
    <row r="278" spans="5:5" x14ac:dyDescent="0.25">
      <c r="E278" s="225"/>
    </row>
    <row r="279" spans="5:5" x14ac:dyDescent="0.25">
      <c r="E279" s="225"/>
    </row>
    <row r="280" spans="5:5" x14ac:dyDescent="0.25">
      <c r="E280" s="225"/>
    </row>
    <row r="281" spans="5:5" x14ac:dyDescent="0.25">
      <c r="E281" s="225"/>
    </row>
    <row r="282" spans="5:5" x14ac:dyDescent="0.25">
      <c r="E282" s="225"/>
    </row>
    <row r="283" spans="5:5" x14ac:dyDescent="0.25">
      <c r="E283" s="225"/>
    </row>
    <row r="284" spans="5:5" x14ac:dyDescent="0.25">
      <c r="E284" s="225"/>
    </row>
    <row r="285" spans="5:5" x14ac:dyDescent="0.25">
      <c r="E285" s="225"/>
    </row>
    <row r="286" spans="5:5" x14ac:dyDescent="0.25">
      <c r="E286" s="225"/>
    </row>
    <row r="287" spans="5:5" x14ac:dyDescent="0.25">
      <c r="E287" s="225"/>
    </row>
    <row r="288" spans="5:5" x14ac:dyDescent="0.25">
      <c r="E288" s="225"/>
    </row>
    <row r="289" spans="5:5" x14ac:dyDescent="0.25">
      <c r="E289" s="225"/>
    </row>
    <row r="290" spans="5:5" x14ac:dyDescent="0.25">
      <c r="E290" s="225"/>
    </row>
    <row r="291" spans="5:5" x14ac:dyDescent="0.25">
      <c r="E291" s="225"/>
    </row>
    <row r="292" spans="5:5" x14ac:dyDescent="0.25">
      <c r="E292" s="225"/>
    </row>
    <row r="293" spans="5:5" x14ac:dyDescent="0.25">
      <c r="E293" s="225"/>
    </row>
    <row r="294" spans="5:5" x14ac:dyDescent="0.25">
      <c r="E294" s="225"/>
    </row>
    <row r="295" spans="5:5" x14ac:dyDescent="0.25">
      <c r="E295" s="225"/>
    </row>
    <row r="296" spans="5:5" x14ac:dyDescent="0.25">
      <c r="E296" s="225"/>
    </row>
    <row r="297" spans="5:5" x14ac:dyDescent="0.25">
      <c r="E297" s="225"/>
    </row>
    <row r="298" spans="5:5" x14ac:dyDescent="0.25">
      <c r="E298" s="225"/>
    </row>
    <row r="299" spans="5:5" x14ac:dyDescent="0.25">
      <c r="E299" s="225"/>
    </row>
    <row r="300" spans="5:5" x14ac:dyDescent="0.25">
      <c r="E300" s="225"/>
    </row>
    <row r="301" spans="5:5" x14ac:dyDescent="0.25">
      <c r="E301" s="225"/>
    </row>
    <row r="302" spans="5:5" x14ac:dyDescent="0.25">
      <c r="E302" s="225"/>
    </row>
    <row r="303" spans="5:5" x14ac:dyDescent="0.25">
      <c r="E303" s="225"/>
    </row>
    <row r="304" spans="5:5" x14ac:dyDescent="0.25">
      <c r="E304" s="225"/>
    </row>
    <row r="305" spans="5:5" x14ac:dyDescent="0.25">
      <c r="E305" s="225"/>
    </row>
    <row r="306" spans="5:5" x14ac:dyDescent="0.25">
      <c r="E306" s="225"/>
    </row>
    <row r="307" spans="5:5" x14ac:dyDescent="0.25">
      <c r="E307" s="225"/>
    </row>
    <row r="308" spans="5:5" x14ac:dyDescent="0.25">
      <c r="E308" s="225"/>
    </row>
    <row r="309" spans="5:5" x14ac:dyDescent="0.25">
      <c r="E309" s="225"/>
    </row>
    <row r="310" spans="5:5" x14ac:dyDescent="0.25">
      <c r="E310" s="225"/>
    </row>
    <row r="311" spans="5:5" x14ac:dyDescent="0.25">
      <c r="E311" s="225"/>
    </row>
    <row r="312" spans="5:5" x14ac:dyDescent="0.25">
      <c r="E312" s="225"/>
    </row>
    <row r="313" spans="5:5" x14ac:dyDescent="0.25">
      <c r="E313" s="225"/>
    </row>
    <row r="314" spans="5:5" x14ac:dyDescent="0.25">
      <c r="E314" s="225"/>
    </row>
    <row r="315" spans="5:5" x14ac:dyDescent="0.25">
      <c r="E315" s="225"/>
    </row>
    <row r="316" spans="5:5" x14ac:dyDescent="0.25">
      <c r="E316" s="225"/>
    </row>
    <row r="317" spans="5:5" x14ac:dyDescent="0.25">
      <c r="E317" s="225"/>
    </row>
    <row r="318" spans="5:5" x14ac:dyDescent="0.25">
      <c r="E318" s="225"/>
    </row>
    <row r="319" spans="5:5" x14ac:dyDescent="0.25">
      <c r="E319" s="225"/>
    </row>
    <row r="320" spans="5:5" x14ac:dyDescent="0.25">
      <c r="E320" s="225"/>
    </row>
    <row r="321" spans="5:5" x14ac:dyDescent="0.25">
      <c r="E321" s="225"/>
    </row>
    <row r="322" spans="5:5" x14ac:dyDescent="0.25">
      <c r="E322" s="225"/>
    </row>
    <row r="323" spans="5:5" x14ac:dyDescent="0.25">
      <c r="E323" s="225"/>
    </row>
    <row r="324" spans="5:5" x14ac:dyDescent="0.25">
      <c r="E324" s="225"/>
    </row>
    <row r="325" spans="5:5" x14ac:dyDescent="0.25">
      <c r="E325" s="225"/>
    </row>
    <row r="326" spans="5:5" x14ac:dyDescent="0.25">
      <c r="E326" s="225"/>
    </row>
    <row r="327" spans="5:5" x14ac:dyDescent="0.25">
      <c r="E327" s="225"/>
    </row>
    <row r="328" spans="5:5" x14ac:dyDescent="0.25">
      <c r="E328" s="225"/>
    </row>
    <row r="329" spans="5:5" x14ac:dyDescent="0.25">
      <c r="E329" s="225"/>
    </row>
    <row r="330" spans="5:5" x14ac:dyDescent="0.25">
      <c r="E330" s="225"/>
    </row>
    <row r="331" spans="5:5" x14ac:dyDescent="0.25">
      <c r="E331" s="225"/>
    </row>
    <row r="332" spans="5:5" x14ac:dyDescent="0.25">
      <c r="E332" s="225"/>
    </row>
    <row r="333" spans="5:5" x14ac:dyDescent="0.25">
      <c r="E333" s="225"/>
    </row>
    <row r="334" spans="5:5" x14ac:dyDescent="0.25">
      <c r="E334" s="225"/>
    </row>
    <row r="335" spans="5:5" x14ac:dyDescent="0.25">
      <c r="E335" s="225"/>
    </row>
    <row r="336" spans="5:5" x14ac:dyDescent="0.25">
      <c r="E336" s="225"/>
    </row>
    <row r="337" spans="5:5" x14ac:dyDescent="0.25">
      <c r="E337" s="225"/>
    </row>
    <row r="338" spans="5:5" x14ac:dyDescent="0.25">
      <c r="E338" s="225"/>
    </row>
    <row r="339" spans="5:5" x14ac:dyDescent="0.25">
      <c r="E339" s="225"/>
    </row>
    <row r="340" spans="5:5" x14ac:dyDescent="0.25">
      <c r="E340" s="225"/>
    </row>
    <row r="341" spans="5:5" x14ac:dyDescent="0.25">
      <c r="E341" s="225"/>
    </row>
    <row r="342" spans="5:5" x14ac:dyDescent="0.25">
      <c r="E342" s="225"/>
    </row>
    <row r="343" spans="5:5" x14ac:dyDescent="0.25">
      <c r="E343" s="225"/>
    </row>
    <row r="344" spans="5:5" x14ac:dyDescent="0.25">
      <c r="E344" s="225"/>
    </row>
    <row r="345" spans="5:5" x14ac:dyDescent="0.25">
      <c r="E345" s="225"/>
    </row>
    <row r="346" spans="5:5" x14ac:dyDescent="0.25">
      <c r="E346" s="225"/>
    </row>
    <row r="347" spans="5:5" x14ac:dyDescent="0.25">
      <c r="E347" s="225"/>
    </row>
    <row r="348" spans="5:5" x14ac:dyDescent="0.25">
      <c r="E348" s="225"/>
    </row>
    <row r="349" spans="5:5" x14ac:dyDescent="0.25">
      <c r="E349" s="225"/>
    </row>
    <row r="350" spans="5:5" x14ac:dyDescent="0.25">
      <c r="E350" s="225"/>
    </row>
    <row r="351" spans="5:5" x14ac:dyDescent="0.25">
      <c r="E351" s="225"/>
    </row>
    <row r="352" spans="5:5" x14ac:dyDescent="0.25">
      <c r="E352" s="225"/>
    </row>
    <row r="353" spans="5:5" x14ac:dyDescent="0.25">
      <c r="E353" s="225"/>
    </row>
    <row r="354" spans="5:5" x14ac:dyDescent="0.25">
      <c r="E354" s="225"/>
    </row>
    <row r="355" spans="5:5" x14ac:dyDescent="0.25">
      <c r="E355" s="225"/>
    </row>
    <row r="356" spans="5:5" x14ac:dyDescent="0.25">
      <c r="E356" s="225"/>
    </row>
    <row r="357" spans="5:5" x14ac:dyDescent="0.25">
      <c r="E357" s="225"/>
    </row>
    <row r="358" spans="5:5" x14ac:dyDescent="0.25">
      <c r="E358" s="225"/>
    </row>
    <row r="359" spans="5:5" x14ac:dyDescent="0.25">
      <c r="E359" s="225"/>
    </row>
    <row r="360" spans="5:5" x14ac:dyDescent="0.25">
      <c r="E360" s="225"/>
    </row>
    <row r="361" spans="5:5" x14ac:dyDescent="0.25">
      <c r="E361" s="225"/>
    </row>
    <row r="362" spans="5:5" x14ac:dyDescent="0.25">
      <c r="E362" s="225"/>
    </row>
    <row r="363" spans="5:5" x14ac:dyDescent="0.25">
      <c r="E363" s="225"/>
    </row>
    <row r="364" spans="5:5" x14ac:dyDescent="0.25">
      <c r="E364" s="225"/>
    </row>
    <row r="365" spans="5:5" x14ac:dyDescent="0.25">
      <c r="E365" s="225"/>
    </row>
    <row r="366" spans="5:5" x14ac:dyDescent="0.25">
      <c r="E366" s="225"/>
    </row>
    <row r="367" spans="5:5" x14ac:dyDescent="0.25">
      <c r="E367" s="225"/>
    </row>
    <row r="368" spans="5:5" x14ac:dyDescent="0.25">
      <c r="E368" s="225"/>
    </row>
    <row r="369" spans="5:5" x14ac:dyDescent="0.25">
      <c r="E369" s="225"/>
    </row>
    <row r="370" spans="5:5" x14ac:dyDescent="0.25">
      <c r="E370" s="225"/>
    </row>
    <row r="371" spans="5:5" x14ac:dyDescent="0.25">
      <c r="E371" s="225"/>
    </row>
    <row r="372" spans="5:5" x14ac:dyDescent="0.25">
      <c r="E372" s="225"/>
    </row>
    <row r="373" spans="5:5" x14ac:dyDescent="0.25">
      <c r="E373" s="225"/>
    </row>
    <row r="374" spans="5:5" x14ac:dyDescent="0.25">
      <c r="E374" s="225"/>
    </row>
    <row r="375" spans="5:5" x14ac:dyDescent="0.25">
      <c r="E375" s="225"/>
    </row>
    <row r="376" spans="5:5" x14ac:dyDescent="0.25">
      <c r="E376" s="225"/>
    </row>
    <row r="377" spans="5:5" x14ac:dyDescent="0.25">
      <c r="E377" s="225"/>
    </row>
    <row r="378" spans="5:5" x14ac:dyDescent="0.25">
      <c r="E378" s="225"/>
    </row>
    <row r="379" spans="5:5" x14ac:dyDescent="0.25">
      <c r="E379" s="225"/>
    </row>
    <row r="380" spans="5:5" x14ac:dyDescent="0.25">
      <c r="E380" s="225"/>
    </row>
    <row r="381" spans="5:5" x14ac:dyDescent="0.25">
      <c r="E381" s="225"/>
    </row>
    <row r="382" spans="5:5" x14ac:dyDescent="0.25">
      <c r="E382" s="225"/>
    </row>
    <row r="383" spans="5:5" x14ac:dyDescent="0.25">
      <c r="E383" s="225"/>
    </row>
    <row r="384" spans="5:5" x14ac:dyDescent="0.25">
      <c r="E384" s="225"/>
    </row>
    <row r="385" spans="5:5" x14ac:dyDescent="0.25">
      <c r="E385" s="225"/>
    </row>
    <row r="386" spans="5:5" x14ac:dyDescent="0.25">
      <c r="E386" s="225"/>
    </row>
    <row r="387" spans="5:5" x14ac:dyDescent="0.25">
      <c r="E387" s="225"/>
    </row>
    <row r="388" spans="5:5" x14ac:dyDescent="0.25">
      <c r="E388" s="225"/>
    </row>
    <row r="389" spans="5:5" x14ac:dyDescent="0.25">
      <c r="E389" s="225"/>
    </row>
    <row r="390" spans="5:5" x14ac:dyDescent="0.25">
      <c r="E390" s="225"/>
    </row>
    <row r="391" spans="5:5" x14ac:dyDescent="0.25">
      <c r="E391" s="225"/>
    </row>
    <row r="392" spans="5:5" x14ac:dyDescent="0.25">
      <c r="E392" s="225"/>
    </row>
    <row r="393" spans="5:5" x14ac:dyDescent="0.25">
      <c r="E393" s="225"/>
    </row>
    <row r="394" spans="5:5" x14ac:dyDescent="0.25">
      <c r="E394" s="225"/>
    </row>
    <row r="395" spans="5:5" x14ac:dyDescent="0.25">
      <c r="E395" s="225"/>
    </row>
    <row r="396" spans="5:5" x14ac:dyDescent="0.25">
      <c r="E396" s="225"/>
    </row>
    <row r="397" spans="5:5" x14ac:dyDescent="0.25">
      <c r="E397" s="225"/>
    </row>
    <row r="398" spans="5:5" x14ac:dyDescent="0.25">
      <c r="E398" s="225"/>
    </row>
    <row r="399" spans="5:5" x14ac:dyDescent="0.25">
      <c r="E399" s="225"/>
    </row>
    <row r="400" spans="5:5" x14ac:dyDescent="0.25">
      <c r="E400" s="225"/>
    </row>
    <row r="401" spans="5:5" x14ac:dyDescent="0.25">
      <c r="E401" s="225"/>
    </row>
    <row r="402" spans="5:5" x14ac:dyDescent="0.25">
      <c r="E402" s="225"/>
    </row>
    <row r="403" spans="5:5" x14ac:dyDescent="0.25">
      <c r="E403" s="225"/>
    </row>
    <row r="404" spans="5:5" x14ac:dyDescent="0.25">
      <c r="E404" s="225"/>
    </row>
    <row r="405" spans="5:5" x14ac:dyDescent="0.25">
      <c r="E405" s="225"/>
    </row>
    <row r="406" spans="5:5" x14ac:dyDescent="0.25">
      <c r="E406" s="225"/>
    </row>
    <row r="407" spans="5:5" x14ac:dyDescent="0.25">
      <c r="E407" s="225"/>
    </row>
    <row r="408" spans="5:5" x14ac:dyDescent="0.25">
      <c r="E408" s="225"/>
    </row>
    <row r="409" spans="5:5" x14ac:dyDescent="0.25">
      <c r="E409" s="225"/>
    </row>
    <row r="410" spans="5:5" x14ac:dyDescent="0.25">
      <c r="E410" s="225"/>
    </row>
    <row r="411" spans="5:5" x14ac:dyDescent="0.25">
      <c r="E411" s="225"/>
    </row>
    <row r="412" spans="5:5" x14ac:dyDescent="0.25">
      <c r="E412" s="225"/>
    </row>
    <row r="413" spans="5:5" x14ac:dyDescent="0.25">
      <c r="E413" s="225"/>
    </row>
    <row r="414" spans="5:5" x14ac:dyDescent="0.25">
      <c r="E414" s="225"/>
    </row>
    <row r="415" spans="5:5" x14ac:dyDescent="0.25">
      <c r="E415" s="225"/>
    </row>
    <row r="416" spans="5:5" x14ac:dyDescent="0.25">
      <c r="E416" s="225"/>
    </row>
    <row r="417" spans="5:5" x14ac:dyDescent="0.25">
      <c r="E417" s="225"/>
    </row>
    <row r="418" spans="5:5" x14ac:dyDescent="0.25">
      <c r="E418" s="225"/>
    </row>
    <row r="419" spans="5:5" x14ac:dyDescent="0.25">
      <c r="E419" s="225"/>
    </row>
    <row r="420" spans="5:5" x14ac:dyDescent="0.25">
      <c r="E420" s="225"/>
    </row>
    <row r="421" spans="5:5" x14ac:dyDescent="0.25">
      <c r="E421" s="225"/>
    </row>
    <row r="422" spans="5:5" x14ac:dyDescent="0.25">
      <c r="E422" s="225"/>
    </row>
    <row r="423" spans="5:5" x14ac:dyDescent="0.25">
      <c r="E423" s="225"/>
    </row>
    <row r="424" spans="5:5" x14ac:dyDescent="0.25">
      <c r="E424" s="225"/>
    </row>
    <row r="425" spans="5:5" x14ac:dyDescent="0.25">
      <c r="E425" s="225"/>
    </row>
    <row r="426" spans="5:5" x14ac:dyDescent="0.25">
      <c r="E426" s="225"/>
    </row>
    <row r="427" spans="5:5" x14ac:dyDescent="0.25">
      <c r="E427" s="225"/>
    </row>
    <row r="428" spans="5:5" x14ac:dyDescent="0.25">
      <c r="E428" s="225"/>
    </row>
    <row r="429" spans="5:5" x14ac:dyDescent="0.25">
      <c r="E429" s="225"/>
    </row>
    <row r="430" spans="5:5" x14ac:dyDescent="0.25">
      <c r="E430" s="225"/>
    </row>
    <row r="431" spans="5:5" x14ac:dyDescent="0.25">
      <c r="E431" s="225"/>
    </row>
    <row r="432" spans="5:5" x14ac:dyDescent="0.25">
      <c r="E432" s="225"/>
    </row>
    <row r="433" spans="5:5" x14ac:dyDescent="0.25">
      <c r="E433" s="225"/>
    </row>
    <row r="434" spans="5:5" x14ac:dyDescent="0.25">
      <c r="E434" s="225"/>
    </row>
    <row r="435" spans="5:5" x14ac:dyDescent="0.25">
      <c r="E435" s="225"/>
    </row>
    <row r="436" spans="5:5" x14ac:dyDescent="0.25">
      <c r="E436" s="225"/>
    </row>
    <row r="437" spans="5:5" x14ac:dyDescent="0.25">
      <c r="E437" s="225"/>
    </row>
    <row r="438" spans="5:5" x14ac:dyDescent="0.25">
      <c r="E438" s="225"/>
    </row>
    <row r="439" spans="5:5" x14ac:dyDescent="0.25">
      <c r="E439" s="225"/>
    </row>
    <row r="440" spans="5:5" x14ac:dyDescent="0.25">
      <c r="E440" s="225"/>
    </row>
    <row r="441" spans="5:5" x14ac:dyDescent="0.25">
      <c r="E441" s="225"/>
    </row>
    <row r="442" spans="5:5" x14ac:dyDescent="0.25">
      <c r="E442" s="225"/>
    </row>
    <row r="443" spans="5:5" x14ac:dyDescent="0.25">
      <c r="E443" s="225"/>
    </row>
    <row r="444" spans="5:5" x14ac:dyDescent="0.25">
      <c r="E444" s="225"/>
    </row>
    <row r="445" spans="5:5" x14ac:dyDescent="0.25">
      <c r="E445" s="225"/>
    </row>
    <row r="446" spans="5:5" x14ac:dyDescent="0.25">
      <c r="E446" s="225"/>
    </row>
    <row r="447" spans="5:5" x14ac:dyDescent="0.25">
      <c r="E447" s="225"/>
    </row>
    <row r="448" spans="5:5" x14ac:dyDescent="0.25">
      <c r="E448" s="225"/>
    </row>
    <row r="449" spans="5:5" x14ac:dyDescent="0.25">
      <c r="E449" s="225"/>
    </row>
    <row r="450" spans="5:5" x14ac:dyDescent="0.25">
      <c r="E450" s="225"/>
    </row>
    <row r="451" spans="5:5" x14ac:dyDescent="0.25">
      <c r="E451" s="225"/>
    </row>
    <row r="452" spans="5:5" x14ac:dyDescent="0.25">
      <c r="E452" s="225"/>
    </row>
    <row r="453" spans="5:5" x14ac:dyDescent="0.25">
      <c r="E453" s="225"/>
    </row>
    <row r="454" spans="5:5" x14ac:dyDescent="0.25">
      <c r="E454" s="225"/>
    </row>
    <row r="455" spans="5:5" x14ac:dyDescent="0.25">
      <c r="E455" s="225"/>
    </row>
    <row r="456" spans="5:5" x14ac:dyDescent="0.25">
      <c r="E456" s="225"/>
    </row>
    <row r="457" spans="5:5" x14ac:dyDescent="0.25">
      <c r="E457" s="225"/>
    </row>
    <row r="458" spans="5:5" x14ac:dyDescent="0.25">
      <c r="E458" s="225"/>
    </row>
    <row r="459" spans="5:5" x14ac:dyDescent="0.25">
      <c r="E459" s="225"/>
    </row>
    <row r="460" spans="5:5" x14ac:dyDescent="0.25">
      <c r="E460" s="225"/>
    </row>
    <row r="461" spans="5:5" x14ac:dyDescent="0.25">
      <c r="E461" s="225"/>
    </row>
    <row r="462" spans="5:5" x14ac:dyDescent="0.25">
      <c r="E462" s="225"/>
    </row>
    <row r="463" spans="5:5" x14ac:dyDescent="0.25">
      <c r="E463" s="225"/>
    </row>
    <row r="464" spans="5:5" x14ac:dyDescent="0.25">
      <c r="E464" s="225"/>
    </row>
    <row r="465" spans="5:5" x14ac:dyDescent="0.25">
      <c r="E465" s="225"/>
    </row>
    <row r="466" spans="5:5" x14ac:dyDescent="0.25">
      <c r="E466" s="225"/>
    </row>
    <row r="467" spans="5:5" x14ac:dyDescent="0.25">
      <c r="E467" s="225"/>
    </row>
    <row r="468" spans="5:5" x14ac:dyDescent="0.25">
      <c r="E468" s="225"/>
    </row>
    <row r="469" spans="5:5" x14ac:dyDescent="0.25">
      <c r="E469" s="225"/>
    </row>
    <row r="470" spans="5:5" x14ac:dyDescent="0.25">
      <c r="E470" s="225"/>
    </row>
    <row r="471" spans="5:5" x14ac:dyDescent="0.25">
      <c r="E471" s="225"/>
    </row>
    <row r="472" spans="5:5" x14ac:dyDescent="0.25">
      <c r="E472" s="225"/>
    </row>
    <row r="473" spans="5:5" x14ac:dyDescent="0.25">
      <c r="E473" s="225"/>
    </row>
    <row r="474" spans="5:5" x14ac:dyDescent="0.25">
      <c r="E474" s="225"/>
    </row>
    <row r="475" spans="5:5" x14ac:dyDescent="0.25">
      <c r="E475" s="225"/>
    </row>
    <row r="476" spans="5:5" x14ac:dyDescent="0.25">
      <c r="E476" s="225"/>
    </row>
    <row r="477" spans="5:5" x14ac:dyDescent="0.25">
      <c r="E477" s="225"/>
    </row>
    <row r="478" spans="5:5" x14ac:dyDescent="0.25">
      <c r="E478" s="225"/>
    </row>
    <row r="479" spans="5:5" x14ac:dyDescent="0.25">
      <c r="E479" s="225"/>
    </row>
    <row r="480" spans="5:5" x14ac:dyDescent="0.25">
      <c r="E480" s="225"/>
    </row>
    <row r="481" spans="5:5" x14ac:dyDescent="0.25">
      <c r="E481" s="225"/>
    </row>
    <row r="482" spans="5:5" x14ac:dyDescent="0.25">
      <c r="E482" s="225"/>
    </row>
    <row r="483" spans="5:5" x14ac:dyDescent="0.25">
      <c r="E483" s="225"/>
    </row>
    <row r="484" spans="5:5" x14ac:dyDescent="0.25">
      <c r="E484" s="225"/>
    </row>
    <row r="485" spans="5:5" x14ac:dyDescent="0.25">
      <c r="E485" s="225"/>
    </row>
    <row r="486" spans="5:5" x14ac:dyDescent="0.25">
      <c r="E486" s="225"/>
    </row>
    <row r="487" spans="5:5" x14ac:dyDescent="0.25">
      <c r="E487" s="225"/>
    </row>
    <row r="488" spans="5:5" x14ac:dyDescent="0.25">
      <c r="E488" s="225"/>
    </row>
    <row r="489" spans="5:5" x14ac:dyDescent="0.25">
      <c r="E489" s="225"/>
    </row>
    <row r="490" spans="5:5" x14ac:dyDescent="0.25">
      <c r="E490" s="225"/>
    </row>
    <row r="491" spans="5:5" x14ac:dyDescent="0.25">
      <c r="E491" s="225"/>
    </row>
    <row r="492" spans="5:5" x14ac:dyDescent="0.25">
      <c r="E492" s="225"/>
    </row>
    <row r="493" spans="5:5" x14ac:dyDescent="0.25">
      <c r="E493" s="225"/>
    </row>
    <row r="494" spans="5:5" x14ac:dyDescent="0.25">
      <c r="E494" s="225"/>
    </row>
    <row r="495" spans="5:5" x14ac:dyDescent="0.25">
      <c r="E495" s="225"/>
    </row>
    <row r="496" spans="5:5" x14ac:dyDescent="0.25">
      <c r="E496" s="225"/>
    </row>
    <row r="497" spans="5:5" x14ac:dyDescent="0.25">
      <c r="E497" s="225"/>
    </row>
    <row r="498" spans="5:5" x14ac:dyDescent="0.25">
      <c r="E498" s="225"/>
    </row>
    <row r="499" spans="5:5" x14ac:dyDescent="0.25">
      <c r="E499" s="225"/>
    </row>
    <row r="500" spans="5:5" x14ac:dyDescent="0.25">
      <c r="E500" s="225"/>
    </row>
    <row r="501" spans="5:5" x14ac:dyDescent="0.25">
      <c r="E501" s="225"/>
    </row>
    <row r="502" spans="5:5" x14ac:dyDescent="0.25">
      <c r="E502" s="225"/>
    </row>
    <row r="503" spans="5:5" x14ac:dyDescent="0.25">
      <c r="E503" s="225"/>
    </row>
    <row r="504" spans="5:5" x14ac:dyDescent="0.25">
      <c r="E504" s="225"/>
    </row>
    <row r="505" spans="5:5" x14ac:dyDescent="0.25">
      <c r="E505" s="225"/>
    </row>
    <row r="506" spans="5:5" x14ac:dyDescent="0.25">
      <c r="E506" s="225"/>
    </row>
    <row r="507" spans="5:5" x14ac:dyDescent="0.25">
      <c r="E507" s="225"/>
    </row>
    <row r="508" spans="5:5" x14ac:dyDescent="0.25">
      <c r="E508" s="225"/>
    </row>
    <row r="509" spans="5:5" x14ac:dyDescent="0.25">
      <c r="E509" s="225"/>
    </row>
    <row r="510" spans="5:5" x14ac:dyDescent="0.25">
      <c r="E510" s="225"/>
    </row>
    <row r="511" spans="5:5" x14ac:dyDescent="0.25">
      <c r="E511" s="225"/>
    </row>
    <row r="512" spans="5:5" x14ac:dyDescent="0.25">
      <c r="E512" s="225"/>
    </row>
    <row r="513" spans="5:5" x14ac:dyDescent="0.25">
      <c r="E513" s="225"/>
    </row>
    <row r="514" spans="5:5" x14ac:dyDescent="0.25">
      <c r="E514" s="225"/>
    </row>
    <row r="515" spans="5:5" x14ac:dyDescent="0.25">
      <c r="E515" s="225"/>
    </row>
    <row r="516" spans="5:5" x14ac:dyDescent="0.25">
      <c r="E516" s="225"/>
    </row>
    <row r="517" spans="5:5" x14ac:dyDescent="0.25">
      <c r="E517" s="225"/>
    </row>
    <row r="518" spans="5:5" x14ac:dyDescent="0.25">
      <c r="E518" s="225"/>
    </row>
    <row r="519" spans="5:5" x14ac:dyDescent="0.25">
      <c r="E519" s="225"/>
    </row>
    <row r="520" spans="5:5" x14ac:dyDescent="0.25">
      <c r="E520" s="225"/>
    </row>
    <row r="521" spans="5:5" x14ac:dyDescent="0.25">
      <c r="E521" s="225"/>
    </row>
    <row r="522" spans="5:5" x14ac:dyDescent="0.25">
      <c r="E522" s="225"/>
    </row>
    <row r="523" spans="5:5" x14ac:dyDescent="0.25">
      <c r="E523" s="225"/>
    </row>
    <row r="524" spans="5:5" x14ac:dyDescent="0.25">
      <c r="E524" s="225"/>
    </row>
    <row r="525" spans="5:5" x14ac:dyDescent="0.25">
      <c r="E525" s="225"/>
    </row>
    <row r="526" spans="5:5" x14ac:dyDescent="0.25">
      <c r="E526" s="225"/>
    </row>
    <row r="527" spans="5:5" x14ac:dyDescent="0.25">
      <c r="E527" s="225"/>
    </row>
    <row r="528" spans="5:5" x14ac:dyDescent="0.25">
      <c r="E528" s="225"/>
    </row>
    <row r="529" spans="5:5" x14ac:dyDescent="0.25">
      <c r="E529" s="225"/>
    </row>
    <row r="530" spans="5:5" x14ac:dyDescent="0.25">
      <c r="E530" s="225"/>
    </row>
    <row r="531" spans="5:5" x14ac:dyDescent="0.25">
      <c r="E531" s="225"/>
    </row>
    <row r="532" spans="5:5" x14ac:dyDescent="0.25">
      <c r="E532" s="225"/>
    </row>
    <row r="533" spans="5:5" x14ac:dyDescent="0.25">
      <c r="E533" s="225"/>
    </row>
    <row r="534" spans="5:5" x14ac:dyDescent="0.25">
      <c r="E534" s="225"/>
    </row>
    <row r="535" spans="5:5" x14ac:dyDescent="0.25">
      <c r="E535" s="225"/>
    </row>
    <row r="536" spans="5:5" x14ac:dyDescent="0.25">
      <c r="E536" s="225"/>
    </row>
    <row r="537" spans="5:5" x14ac:dyDescent="0.25">
      <c r="E537" s="225"/>
    </row>
    <row r="538" spans="5:5" x14ac:dyDescent="0.25">
      <c r="E538" s="225"/>
    </row>
    <row r="539" spans="5:5" x14ac:dyDescent="0.25">
      <c r="E539" s="225"/>
    </row>
    <row r="540" spans="5:5" x14ac:dyDescent="0.25">
      <c r="E540" s="225"/>
    </row>
    <row r="541" spans="5:5" x14ac:dyDescent="0.25">
      <c r="E541" s="225"/>
    </row>
    <row r="542" spans="5:5" x14ac:dyDescent="0.25">
      <c r="E542" s="225"/>
    </row>
    <row r="543" spans="5:5" x14ac:dyDescent="0.25">
      <c r="E543" s="225"/>
    </row>
    <row r="544" spans="5:5" x14ac:dyDescent="0.25">
      <c r="E544" s="225"/>
    </row>
    <row r="545" spans="5:5" x14ac:dyDescent="0.25">
      <c r="E545" s="225"/>
    </row>
    <row r="546" spans="5:5" x14ac:dyDescent="0.25">
      <c r="E546" s="225"/>
    </row>
    <row r="547" spans="5:5" x14ac:dyDescent="0.25">
      <c r="E547" s="225"/>
    </row>
    <row r="548" spans="5:5" x14ac:dyDescent="0.25">
      <c r="E548" s="225"/>
    </row>
    <row r="549" spans="5:5" x14ac:dyDescent="0.25">
      <c r="E549" s="225"/>
    </row>
    <row r="550" spans="5:5" x14ac:dyDescent="0.25">
      <c r="E550" s="225"/>
    </row>
    <row r="551" spans="5:5" x14ac:dyDescent="0.25">
      <c r="E551" s="225"/>
    </row>
    <row r="552" spans="5:5" x14ac:dyDescent="0.25">
      <c r="E552" s="225"/>
    </row>
    <row r="553" spans="5:5" x14ac:dyDescent="0.25">
      <c r="E553" s="225"/>
    </row>
    <row r="554" spans="5:5" x14ac:dyDescent="0.25">
      <c r="E554" s="225"/>
    </row>
    <row r="555" spans="5:5" x14ac:dyDescent="0.25">
      <c r="E555" s="225"/>
    </row>
    <row r="556" spans="5:5" x14ac:dyDescent="0.25">
      <c r="E556" s="225"/>
    </row>
    <row r="557" spans="5:5" x14ac:dyDescent="0.25">
      <c r="E557" s="225"/>
    </row>
    <row r="558" spans="5:5" x14ac:dyDescent="0.25">
      <c r="E558" s="225"/>
    </row>
    <row r="559" spans="5:5" x14ac:dyDescent="0.25">
      <c r="E559" s="225"/>
    </row>
    <row r="560" spans="5:5" x14ac:dyDescent="0.25">
      <c r="E560" s="225"/>
    </row>
    <row r="561" spans="5:5" x14ac:dyDescent="0.25">
      <c r="E561" s="225"/>
    </row>
    <row r="562" spans="5:5" x14ac:dyDescent="0.25">
      <c r="E562" s="225"/>
    </row>
    <row r="563" spans="5:5" x14ac:dyDescent="0.25">
      <c r="E563" s="225"/>
    </row>
    <row r="564" spans="5:5" x14ac:dyDescent="0.25">
      <c r="E564" s="225"/>
    </row>
    <row r="565" spans="5:5" x14ac:dyDescent="0.25">
      <c r="E565" s="225"/>
    </row>
    <row r="566" spans="5:5" x14ac:dyDescent="0.25">
      <c r="E566" s="225"/>
    </row>
    <row r="567" spans="5:5" x14ac:dyDescent="0.25">
      <c r="E567" s="225"/>
    </row>
    <row r="568" spans="5:5" x14ac:dyDescent="0.25">
      <c r="E568" s="225"/>
    </row>
    <row r="569" spans="5:5" x14ac:dyDescent="0.25">
      <c r="E569" s="225"/>
    </row>
    <row r="570" spans="5:5" x14ac:dyDescent="0.25">
      <c r="E570" s="225"/>
    </row>
    <row r="571" spans="5:5" x14ac:dyDescent="0.25">
      <c r="E571" s="225"/>
    </row>
    <row r="572" spans="5:5" x14ac:dyDescent="0.25">
      <c r="E572" s="225"/>
    </row>
    <row r="573" spans="5:5" x14ac:dyDescent="0.25">
      <c r="E573" s="225"/>
    </row>
    <row r="574" spans="5:5" x14ac:dyDescent="0.25">
      <c r="E574" s="225"/>
    </row>
    <row r="575" spans="5:5" x14ac:dyDescent="0.25">
      <c r="E575" s="225"/>
    </row>
    <row r="576" spans="5:5" x14ac:dyDescent="0.25">
      <c r="E576" s="225"/>
    </row>
    <row r="577" spans="5:5" x14ac:dyDescent="0.25">
      <c r="E577" s="225"/>
    </row>
    <row r="578" spans="5:5" x14ac:dyDescent="0.25">
      <c r="E578" s="225"/>
    </row>
    <row r="579" spans="5:5" x14ac:dyDescent="0.25">
      <c r="E579" s="225"/>
    </row>
    <row r="580" spans="5:5" x14ac:dyDescent="0.25">
      <c r="E580" s="225"/>
    </row>
    <row r="581" spans="5:5" x14ac:dyDescent="0.25">
      <c r="E581" s="225"/>
    </row>
    <row r="582" spans="5:5" x14ac:dyDescent="0.25">
      <c r="E582" s="225"/>
    </row>
    <row r="583" spans="5:5" x14ac:dyDescent="0.25">
      <c r="E583" s="225"/>
    </row>
    <row r="584" spans="5:5" x14ac:dyDescent="0.25">
      <c r="E584" s="225"/>
    </row>
    <row r="585" spans="5:5" x14ac:dyDescent="0.25">
      <c r="E585" s="225"/>
    </row>
    <row r="586" spans="5:5" x14ac:dyDescent="0.25">
      <c r="E586" s="225"/>
    </row>
    <row r="587" spans="5:5" x14ac:dyDescent="0.25">
      <c r="E587" s="225"/>
    </row>
    <row r="588" spans="5:5" x14ac:dyDescent="0.25">
      <c r="E588" s="225"/>
    </row>
    <row r="589" spans="5:5" x14ac:dyDescent="0.25">
      <c r="E589" s="225"/>
    </row>
    <row r="590" spans="5:5" x14ac:dyDescent="0.25">
      <c r="E590" s="225"/>
    </row>
    <row r="591" spans="5:5" x14ac:dyDescent="0.25">
      <c r="E591" s="225"/>
    </row>
    <row r="592" spans="5:5" x14ac:dyDescent="0.25">
      <c r="E592" s="225"/>
    </row>
    <row r="593" spans="5:5" x14ac:dyDescent="0.25">
      <c r="E593" s="225"/>
    </row>
    <row r="594" spans="5:5" x14ac:dyDescent="0.25">
      <c r="E594" s="225"/>
    </row>
    <row r="595" spans="5:5" x14ac:dyDescent="0.25">
      <c r="E595" s="225"/>
    </row>
    <row r="596" spans="5:5" x14ac:dyDescent="0.25">
      <c r="E596" s="225"/>
    </row>
    <row r="597" spans="5:5" x14ac:dyDescent="0.25">
      <c r="E597" s="225"/>
    </row>
    <row r="598" spans="5:5" x14ac:dyDescent="0.25">
      <c r="E598" s="225"/>
    </row>
    <row r="599" spans="5:5" x14ac:dyDescent="0.25">
      <c r="E599" s="225"/>
    </row>
    <row r="600" spans="5:5" x14ac:dyDescent="0.25">
      <c r="E600" s="225"/>
    </row>
    <row r="601" spans="5:5" x14ac:dyDescent="0.25">
      <c r="E601" s="225"/>
    </row>
    <row r="602" spans="5:5" x14ac:dyDescent="0.25">
      <c r="E602" s="225"/>
    </row>
    <row r="603" spans="5:5" x14ac:dyDescent="0.25">
      <c r="E603" s="225"/>
    </row>
    <row r="604" spans="5:5" x14ac:dyDescent="0.25">
      <c r="E604" s="225"/>
    </row>
    <row r="605" spans="5:5" x14ac:dyDescent="0.25">
      <c r="E605" s="225"/>
    </row>
    <row r="606" spans="5:5" x14ac:dyDescent="0.25">
      <c r="E606" s="225"/>
    </row>
    <row r="607" spans="5:5" x14ac:dyDescent="0.25">
      <c r="E607" s="225"/>
    </row>
    <row r="608" spans="5:5" x14ac:dyDescent="0.25">
      <c r="E608" s="225"/>
    </row>
    <row r="609" spans="5:5" x14ac:dyDescent="0.25">
      <c r="E609" s="225"/>
    </row>
    <row r="610" spans="5:5" x14ac:dyDescent="0.25">
      <c r="E610" s="225"/>
    </row>
    <row r="611" spans="5:5" x14ac:dyDescent="0.25">
      <c r="E611" s="225"/>
    </row>
    <row r="612" spans="5:5" x14ac:dyDescent="0.25">
      <c r="E612" s="225"/>
    </row>
    <row r="613" spans="5:5" x14ac:dyDescent="0.25">
      <c r="E613" s="225"/>
    </row>
    <row r="614" spans="5:5" x14ac:dyDescent="0.25">
      <c r="E614" s="225"/>
    </row>
    <row r="615" spans="5:5" x14ac:dyDescent="0.25">
      <c r="E615" s="225"/>
    </row>
    <row r="616" spans="5:5" x14ac:dyDescent="0.25">
      <c r="E616" s="225"/>
    </row>
    <row r="617" spans="5:5" x14ac:dyDescent="0.25">
      <c r="E617" s="225"/>
    </row>
    <row r="618" spans="5:5" x14ac:dyDescent="0.25">
      <c r="E618" s="225"/>
    </row>
    <row r="619" spans="5:5" x14ac:dyDescent="0.25">
      <c r="E619" s="225"/>
    </row>
    <row r="620" spans="5:5" x14ac:dyDescent="0.25">
      <c r="E620" s="225"/>
    </row>
    <row r="621" spans="5:5" x14ac:dyDescent="0.25">
      <c r="E621" s="225"/>
    </row>
    <row r="622" spans="5:5" x14ac:dyDescent="0.25">
      <c r="E622" s="225"/>
    </row>
    <row r="623" spans="5:5" x14ac:dyDescent="0.25">
      <c r="E623" s="225"/>
    </row>
    <row r="624" spans="5:5" x14ac:dyDescent="0.25">
      <c r="E624" s="225"/>
    </row>
    <row r="625" spans="5:5" x14ac:dyDescent="0.25">
      <c r="E625" s="225"/>
    </row>
    <row r="626" spans="5:5" x14ac:dyDescent="0.25">
      <c r="E626" s="225"/>
    </row>
    <row r="627" spans="5:5" x14ac:dyDescent="0.25">
      <c r="E627" s="225"/>
    </row>
    <row r="628" spans="5:5" x14ac:dyDescent="0.25">
      <c r="E628" s="225"/>
    </row>
    <row r="629" spans="5:5" x14ac:dyDescent="0.25">
      <c r="E629" s="225"/>
    </row>
    <row r="630" spans="5:5" x14ac:dyDescent="0.25">
      <c r="E630" s="225"/>
    </row>
    <row r="631" spans="5:5" x14ac:dyDescent="0.25">
      <c r="E631" s="225"/>
    </row>
    <row r="632" spans="5:5" x14ac:dyDescent="0.25">
      <c r="E632" s="225"/>
    </row>
    <row r="633" spans="5:5" x14ac:dyDescent="0.25">
      <c r="E633" s="225"/>
    </row>
    <row r="634" spans="5:5" x14ac:dyDescent="0.25">
      <c r="E634" s="225"/>
    </row>
    <row r="635" spans="5:5" x14ac:dyDescent="0.25">
      <c r="E635" s="225"/>
    </row>
    <row r="636" spans="5:5" x14ac:dyDescent="0.25">
      <c r="E636" s="225"/>
    </row>
    <row r="637" spans="5:5" x14ac:dyDescent="0.25">
      <c r="E637" s="225"/>
    </row>
    <row r="638" spans="5:5" x14ac:dyDescent="0.25">
      <c r="E638" s="225"/>
    </row>
    <row r="639" spans="5:5" x14ac:dyDescent="0.25">
      <c r="E639" s="225"/>
    </row>
    <row r="640" spans="5:5" x14ac:dyDescent="0.25">
      <c r="E640" s="225"/>
    </row>
    <row r="641" spans="5:5" x14ac:dyDescent="0.25">
      <c r="E641" s="225"/>
    </row>
    <row r="642" spans="5:5" x14ac:dyDescent="0.25">
      <c r="E642" s="225"/>
    </row>
    <row r="643" spans="5:5" x14ac:dyDescent="0.25">
      <c r="E643" s="225"/>
    </row>
    <row r="644" spans="5:5" x14ac:dyDescent="0.25">
      <c r="E644" s="225"/>
    </row>
    <row r="645" spans="5:5" x14ac:dyDescent="0.25">
      <c r="E645" s="225"/>
    </row>
    <row r="646" spans="5:5" x14ac:dyDescent="0.25">
      <c r="E646" s="225"/>
    </row>
    <row r="647" spans="5:5" x14ac:dyDescent="0.25">
      <c r="E647" s="225"/>
    </row>
    <row r="648" spans="5:5" x14ac:dyDescent="0.25">
      <c r="E648" s="225"/>
    </row>
    <row r="649" spans="5:5" x14ac:dyDescent="0.25">
      <c r="E649" s="225"/>
    </row>
    <row r="650" spans="5:5" x14ac:dyDescent="0.25">
      <c r="E650" s="225"/>
    </row>
    <row r="651" spans="5:5" x14ac:dyDescent="0.25">
      <c r="E651" s="225"/>
    </row>
    <row r="652" spans="5:5" x14ac:dyDescent="0.25">
      <c r="E652" s="225"/>
    </row>
    <row r="653" spans="5:5" x14ac:dyDescent="0.25">
      <c r="E653" s="225"/>
    </row>
    <row r="654" spans="5:5" x14ac:dyDescent="0.25">
      <c r="E654" s="225"/>
    </row>
    <row r="655" spans="5:5" x14ac:dyDescent="0.25">
      <c r="E655" s="225"/>
    </row>
    <row r="656" spans="5:5" x14ac:dyDescent="0.25">
      <c r="E656" s="225"/>
    </row>
    <row r="657" spans="5:5" x14ac:dyDescent="0.25">
      <c r="E657" s="225"/>
    </row>
    <row r="658" spans="5:5" x14ac:dyDescent="0.25">
      <c r="E658" s="225"/>
    </row>
    <row r="659" spans="5:5" x14ac:dyDescent="0.25">
      <c r="E659" s="225"/>
    </row>
    <row r="660" spans="5:5" x14ac:dyDescent="0.25">
      <c r="E660" s="225"/>
    </row>
    <row r="661" spans="5:5" x14ac:dyDescent="0.25">
      <c r="E661" s="225"/>
    </row>
    <row r="662" spans="5:5" x14ac:dyDescent="0.25">
      <c r="E662" s="225"/>
    </row>
    <row r="663" spans="5:5" x14ac:dyDescent="0.25">
      <c r="E663" s="225"/>
    </row>
    <row r="664" spans="5:5" x14ac:dyDescent="0.25">
      <c r="E664" s="225"/>
    </row>
    <row r="665" spans="5:5" x14ac:dyDescent="0.25">
      <c r="E665" s="225"/>
    </row>
    <row r="666" spans="5:5" x14ac:dyDescent="0.25">
      <c r="E666" s="225"/>
    </row>
    <row r="667" spans="5:5" x14ac:dyDescent="0.25">
      <c r="E667" s="225"/>
    </row>
    <row r="668" spans="5:5" x14ac:dyDescent="0.25">
      <c r="E668" s="225"/>
    </row>
    <row r="669" spans="5:5" x14ac:dyDescent="0.25">
      <c r="E669" s="225"/>
    </row>
    <row r="670" spans="5:5" x14ac:dyDescent="0.25">
      <c r="E670" s="225"/>
    </row>
    <row r="671" spans="5:5" x14ac:dyDescent="0.25">
      <c r="E671" s="225"/>
    </row>
    <row r="672" spans="5:5" x14ac:dyDescent="0.25">
      <c r="E672" s="225"/>
    </row>
    <row r="673" spans="5:5" x14ac:dyDescent="0.25">
      <c r="E673" s="225"/>
    </row>
    <row r="674" spans="5:5" x14ac:dyDescent="0.25">
      <c r="E674" s="225"/>
    </row>
    <row r="675" spans="5:5" x14ac:dyDescent="0.25">
      <c r="E675" s="225"/>
    </row>
    <row r="676" spans="5:5" x14ac:dyDescent="0.25">
      <c r="E676" s="225"/>
    </row>
    <row r="677" spans="5:5" x14ac:dyDescent="0.25">
      <c r="E677" s="225"/>
    </row>
    <row r="678" spans="5:5" x14ac:dyDescent="0.25">
      <c r="E678" s="225"/>
    </row>
    <row r="679" spans="5:5" x14ac:dyDescent="0.25">
      <c r="E679" s="225"/>
    </row>
    <row r="680" spans="5:5" x14ac:dyDescent="0.25">
      <c r="E680" s="225"/>
    </row>
    <row r="681" spans="5:5" x14ac:dyDescent="0.25">
      <c r="E681" s="225"/>
    </row>
    <row r="682" spans="5:5" x14ac:dyDescent="0.25">
      <c r="E682" s="225"/>
    </row>
    <row r="683" spans="5:5" x14ac:dyDescent="0.25">
      <c r="E683" s="225"/>
    </row>
    <row r="684" spans="5:5" x14ac:dyDescent="0.25">
      <c r="E684" s="225"/>
    </row>
    <row r="685" spans="5:5" x14ac:dyDescent="0.25">
      <c r="E685" s="225"/>
    </row>
    <row r="686" spans="5:5" x14ac:dyDescent="0.25">
      <c r="E686" s="225"/>
    </row>
    <row r="687" spans="5:5" x14ac:dyDescent="0.25">
      <c r="E687" s="225"/>
    </row>
    <row r="688" spans="5:5" x14ac:dyDescent="0.25">
      <c r="E688" s="225"/>
    </row>
    <row r="689" spans="5:5" x14ac:dyDescent="0.25">
      <c r="E689" s="225"/>
    </row>
    <row r="690" spans="5:5" x14ac:dyDescent="0.25">
      <c r="E690" s="225"/>
    </row>
    <row r="691" spans="5:5" x14ac:dyDescent="0.25">
      <c r="E691" s="225"/>
    </row>
    <row r="692" spans="5:5" x14ac:dyDescent="0.25">
      <c r="E692" s="225"/>
    </row>
    <row r="693" spans="5:5" x14ac:dyDescent="0.25">
      <c r="E693" s="225"/>
    </row>
    <row r="694" spans="5:5" x14ac:dyDescent="0.25">
      <c r="E694" s="225"/>
    </row>
    <row r="695" spans="5:5" x14ac:dyDescent="0.25">
      <c r="E695" s="225"/>
    </row>
    <row r="696" spans="5:5" x14ac:dyDescent="0.25">
      <c r="E696" s="225"/>
    </row>
    <row r="697" spans="5:5" x14ac:dyDescent="0.25">
      <c r="E697" s="225"/>
    </row>
    <row r="698" spans="5:5" x14ac:dyDescent="0.25">
      <c r="E698" s="225"/>
    </row>
    <row r="699" spans="5:5" x14ac:dyDescent="0.25">
      <c r="E699" s="225"/>
    </row>
    <row r="700" spans="5:5" x14ac:dyDescent="0.25">
      <c r="E700" s="225"/>
    </row>
    <row r="701" spans="5:5" x14ac:dyDescent="0.25">
      <c r="E701" s="225"/>
    </row>
    <row r="702" spans="5:5" x14ac:dyDescent="0.25">
      <c r="E702" s="225"/>
    </row>
    <row r="703" spans="5:5" x14ac:dyDescent="0.25">
      <c r="E703" s="225"/>
    </row>
    <row r="704" spans="5:5" x14ac:dyDescent="0.25">
      <c r="E704" s="225"/>
    </row>
    <row r="705" spans="5:5" x14ac:dyDescent="0.25">
      <c r="E705" s="225"/>
    </row>
    <row r="706" spans="5:5" x14ac:dyDescent="0.25">
      <c r="E706" s="225"/>
    </row>
    <row r="707" spans="5:5" x14ac:dyDescent="0.25">
      <c r="E707" s="225"/>
    </row>
    <row r="708" spans="5:5" x14ac:dyDescent="0.25">
      <c r="E708" s="225"/>
    </row>
    <row r="709" spans="5:5" x14ac:dyDescent="0.25">
      <c r="E709" s="225"/>
    </row>
    <row r="710" spans="5:5" x14ac:dyDescent="0.25">
      <c r="E710" s="225"/>
    </row>
    <row r="711" spans="5:5" x14ac:dyDescent="0.25">
      <c r="E711" s="225"/>
    </row>
    <row r="712" spans="5:5" x14ac:dyDescent="0.25">
      <c r="E712" s="225"/>
    </row>
    <row r="713" spans="5:5" x14ac:dyDescent="0.25">
      <c r="E713" s="225"/>
    </row>
    <row r="714" spans="5:5" x14ac:dyDescent="0.25">
      <c r="E714" s="225"/>
    </row>
    <row r="715" spans="5:5" x14ac:dyDescent="0.25">
      <c r="E715" s="225"/>
    </row>
    <row r="716" spans="5:5" x14ac:dyDescent="0.25">
      <c r="E716" s="225"/>
    </row>
    <row r="717" spans="5:5" x14ac:dyDescent="0.25">
      <c r="E717" s="225"/>
    </row>
    <row r="718" spans="5:5" x14ac:dyDescent="0.25">
      <c r="E718" s="225"/>
    </row>
    <row r="719" spans="5:5" x14ac:dyDescent="0.25">
      <c r="E719" s="225"/>
    </row>
    <row r="720" spans="5:5" x14ac:dyDescent="0.25">
      <c r="E720" s="225"/>
    </row>
    <row r="721" spans="5:5" x14ac:dyDescent="0.25">
      <c r="E721" s="225"/>
    </row>
    <row r="722" spans="5:5" x14ac:dyDescent="0.25">
      <c r="E722" s="225"/>
    </row>
    <row r="723" spans="5:5" x14ac:dyDescent="0.25">
      <c r="E723" s="225"/>
    </row>
    <row r="724" spans="5:5" x14ac:dyDescent="0.25">
      <c r="E724" s="225"/>
    </row>
    <row r="725" spans="5:5" x14ac:dyDescent="0.25">
      <c r="E725" s="225"/>
    </row>
    <row r="726" spans="5:5" x14ac:dyDescent="0.25">
      <c r="E726" s="225"/>
    </row>
    <row r="727" spans="5:5" x14ac:dyDescent="0.25">
      <c r="E727" s="225"/>
    </row>
    <row r="728" spans="5:5" x14ac:dyDescent="0.25">
      <c r="E728" s="225"/>
    </row>
    <row r="729" spans="5:5" x14ac:dyDescent="0.25">
      <c r="E729" s="225"/>
    </row>
    <row r="730" spans="5:5" x14ac:dyDescent="0.25">
      <c r="E730" s="225"/>
    </row>
    <row r="731" spans="5:5" x14ac:dyDescent="0.25">
      <c r="E731" s="225"/>
    </row>
    <row r="732" spans="5:5" x14ac:dyDescent="0.25">
      <c r="E732" s="225"/>
    </row>
    <row r="733" spans="5:5" x14ac:dyDescent="0.25">
      <c r="E733" s="225"/>
    </row>
    <row r="734" spans="5:5" x14ac:dyDescent="0.25">
      <c r="E734" s="225"/>
    </row>
    <row r="735" spans="5:5" x14ac:dyDescent="0.25">
      <c r="E735" s="225"/>
    </row>
    <row r="736" spans="5:5" x14ac:dyDescent="0.25">
      <c r="E736" s="225"/>
    </row>
    <row r="737" spans="5:5" x14ac:dyDescent="0.25">
      <c r="E737" s="225"/>
    </row>
    <row r="738" spans="5:5" x14ac:dyDescent="0.25">
      <c r="E738" s="225"/>
    </row>
    <row r="739" spans="5:5" x14ac:dyDescent="0.25">
      <c r="E739" s="225"/>
    </row>
    <row r="740" spans="5:5" x14ac:dyDescent="0.25">
      <c r="E740" s="225"/>
    </row>
    <row r="741" spans="5:5" x14ac:dyDescent="0.25">
      <c r="E741" s="225"/>
    </row>
    <row r="742" spans="5:5" x14ac:dyDescent="0.25">
      <c r="E742" s="225"/>
    </row>
    <row r="743" spans="5:5" x14ac:dyDescent="0.25">
      <c r="E743" s="225"/>
    </row>
    <row r="744" spans="5:5" x14ac:dyDescent="0.25">
      <c r="E744" s="225"/>
    </row>
    <row r="745" spans="5:5" x14ac:dyDescent="0.25">
      <c r="E745" s="225"/>
    </row>
    <row r="746" spans="5:5" x14ac:dyDescent="0.25">
      <c r="E746" s="225"/>
    </row>
    <row r="747" spans="5:5" x14ac:dyDescent="0.25">
      <c r="E747" s="225"/>
    </row>
    <row r="748" spans="5:5" x14ac:dyDescent="0.25">
      <c r="E748" s="225"/>
    </row>
    <row r="749" spans="5:5" x14ac:dyDescent="0.25">
      <c r="E749" s="225"/>
    </row>
    <row r="750" spans="5:5" x14ac:dyDescent="0.25">
      <c r="E750" s="225"/>
    </row>
    <row r="751" spans="5:5" x14ac:dyDescent="0.25">
      <c r="E751" s="225"/>
    </row>
    <row r="752" spans="5:5" x14ac:dyDescent="0.25">
      <c r="E752" s="225"/>
    </row>
  </sheetData>
  <mergeCells count="7">
    <mergeCell ref="A4:D4"/>
    <mergeCell ref="A2:A3"/>
    <mergeCell ref="B2:B3"/>
    <mergeCell ref="C2:C3"/>
    <mergeCell ref="D2:D3"/>
    <mergeCell ref="A1:E1"/>
    <mergeCell ref="E2:E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0"/>
  <sheetViews>
    <sheetView tabSelected="1" workbookViewId="0">
      <selection activeCell="C18" sqref="C18"/>
    </sheetView>
  </sheetViews>
  <sheetFormatPr defaultRowHeight="15" x14ac:dyDescent="0.25"/>
  <cols>
    <col min="2" max="2" width="35.5703125" customWidth="1"/>
    <col min="5" max="5" width="14.42578125" customWidth="1"/>
  </cols>
  <sheetData>
    <row r="1" spans="1:14" ht="63.75" customHeight="1" x14ac:dyDescent="0.25">
      <c r="A1" s="243" t="s">
        <v>416</v>
      </c>
      <c r="B1" s="243"/>
      <c r="C1" s="243"/>
      <c r="D1" s="243"/>
      <c r="E1" s="243"/>
      <c r="F1" s="241"/>
      <c r="G1" s="242"/>
      <c r="H1" s="242"/>
      <c r="I1" s="242"/>
      <c r="J1" s="242"/>
      <c r="K1" s="242"/>
      <c r="L1" s="242"/>
      <c r="M1" s="242"/>
      <c r="N1" s="242"/>
    </row>
    <row r="2" spans="1:14" ht="15" customHeight="1" x14ac:dyDescent="0.25">
      <c r="A2" s="252" t="s">
        <v>0</v>
      </c>
      <c r="B2" s="253" t="s">
        <v>280</v>
      </c>
      <c r="C2" s="254" t="s">
        <v>369</v>
      </c>
      <c r="D2" s="254" t="s">
        <v>370</v>
      </c>
      <c r="E2" s="255" t="s">
        <v>284</v>
      </c>
      <c r="F2" s="249"/>
      <c r="G2" s="249"/>
      <c r="H2" s="246"/>
      <c r="I2" s="244"/>
      <c r="J2" s="244"/>
      <c r="K2" s="244"/>
      <c r="L2" s="244"/>
      <c r="M2" s="244"/>
    </row>
    <row r="3" spans="1:14" ht="34.5" customHeight="1" x14ac:dyDescent="0.25">
      <c r="A3" s="262"/>
      <c r="B3" s="263"/>
      <c r="C3" s="264"/>
      <c r="D3" s="264"/>
      <c r="E3" s="265"/>
      <c r="F3" s="246"/>
      <c r="G3" s="246"/>
      <c r="H3" s="246"/>
      <c r="I3" s="244"/>
      <c r="J3" s="244"/>
      <c r="K3" s="244"/>
      <c r="L3" s="244"/>
      <c r="M3" s="244"/>
    </row>
    <row r="4" spans="1:14" x14ac:dyDescent="0.25">
      <c r="A4" s="266" t="s">
        <v>326</v>
      </c>
      <c r="B4" s="266"/>
      <c r="C4" s="266"/>
      <c r="D4" s="266"/>
      <c r="E4" s="267"/>
      <c r="F4" s="247"/>
      <c r="G4" s="247"/>
      <c r="H4" s="245"/>
      <c r="I4" s="244"/>
      <c r="J4" s="244"/>
      <c r="K4" s="244"/>
      <c r="L4" s="244"/>
      <c r="M4" s="244"/>
    </row>
    <row r="5" spans="1:14" x14ac:dyDescent="0.25">
      <c r="A5" s="256">
        <v>1</v>
      </c>
      <c r="B5" s="256" t="s">
        <v>286</v>
      </c>
      <c r="C5" s="257">
        <v>388</v>
      </c>
      <c r="D5" s="258">
        <v>48</v>
      </c>
      <c r="E5" s="259">
        <v>463872.18</v>
      </c>
      <c r="F5" s="247"/>
      <c r="G5" s="247"/>
      <c r="H5" s="244"/>
      <c r="I5" s="244"/>
      <c r="J5" s="244"/>
      <c r="K5" s="244"/>
      <c r="L5" s="244"/>
      <c r="M5" s="244"/>
    </row>
    <row r="6" spans="1:14" x14ac:dyDescent="0.25">
      <c r="A6" s="260">
        <v>2</v>
      </c>
      <c r="B6" s="260" t="s">
        <v>287</v>
      </c>
      <c r="C6" s="257">
        <v>218</v>
      </c>
      <c r="D6" s="257">
        <v>56</v>
      </c>
      <c r="E6" s="259">
        <v>412818.23</v>
      </c>
      <c r="F6" s="251"/>
      <c r="G6" s="251"/>
      <c r="H6" s="250"/>
      <c r="I6" s="250"/>
      <c r="J6" s="250"/>
      <c r="K6" s="250"/>
      <c r="L6" s="250"/>
      <c r="M6" s="250"/>
    </row>
    <row r="7" spans="1:14" x14ac:dyDescent="0.25">
      <c r="A7" s="256">
        <v>3</v>
      </c>
      <c r="B7" s="256" t="s">
        <v>290</v>
      </c>
      <c r="C7" s="256">
        <v>1648</v>
      </c>
      <c r="D7" s="256">
        <v>200</v>
      </c>
      <c r="E7" s="259">
        <v>2100042.2799999998</v>
      </c>
      <c r="F7" s="247"/>
      <c r="G7" s="247"/>
      <c r="H7" s="244"/>
      <c r="I7" s="244"/>
      <c r="J7" s="244"/>
      <c r="K7" s="244"/>
      <c r="L7" s="244"/>
      <c r="M7" s="244"/>
    </row>
    <row r="8" spans="1:14" x14ac:dyDescent="0.25">
      <c r="A8" s="256">
        <v>4</v>
      </c>
      <c r="B8" s="256" t="s">
        <v>291</v>
      </c>
      <c r="C8" s="256">
        <v>708</v>
      </c>
      <c r="D8" s="256">
        <v>70</v>
      </c>
      <c r="E8" s="259">
        <v>765382.03</v>
      </c>
      <c r="F8" s="247"/>
      <c r="G8" s="247"/>
      <c r="H8" s="244"/>
      <c r="I8" s="244"/>
      <c r="J8" s="244"/>
      <c r="K8" s="244"/>
      <c r="L8" s="244"/>
      <c r="M8" s="244"/>
    </row>
    <row r="9" spans="1:14" x14ac:dyDescent="0.25">
      <c r="A9" s="256">
        <v>5</v>
      </c>
      <c r="B9" s="256" t="s">
        <v>292</v>
      </c>
      <c r="C9" s="257">
        <v>840</v>
      </c>
      <c r="D9" s="257">
        <v>104</v>
      </c>
      <c r="E9" s="259">
        <v>1206068.06</v>
      </c>
      <c r="F9" s="247"/>
      <c r="G9" s="247"/>
      <c r="H9" s="244"/>
      <c r="I9" s="244"/>
      <c r="J9" s="244"/>
      <c r="K9" s="244"/>
      <c r="L9" s="244"/>
      <c r="M9" s="244"/>
    </row>
    <row r="10" spans="1:14" x14ac:dyDescent="0.25">
      <c r="A10" s="256"/>
      <c r="B10" s="256" t="s">
        <v>293</v>
      </c>
      <c r="C10" s="257">
        <v>3802</v>
      </c>
      <c r="D10" s="257">
        <v>478</v>
      </c>
      <c r="E10" s="259">
        <v>4948182.7799999993</v>
      </c>
      <c r="F10" s="251"/>
      <c r="G10" s="251"/>
      <c r="H10" s="250"/>
      <c r="I10" s="250"/>
      <c r="J10" s="250"/>
      <c r="K10" s="250"/>
      <c r="L10" s="250"/>
      <c r="M10" s="250"/>
    </row>
    <row r="11" spans="1:14" x14ac:dyDescent="0.25">
      <c r="A11" s="267"/>
      <c r="B11" s="267"/>
      <c r="C11" s="267"/>
      <c r="D11" s="267"/>
      <c r="E11" s="261"/>
      <c r="F11" s="247"/>
      <c r="G11" s="247"/>
      <c r="H11" s="244"/>
      <c r="I11" s="244"/>
      <c r="J11" s="244"/>
      <c r="K11" s="244"/>
      <c r="L11" s="244"/>
      <c r="M11" s="244"/>
    </row>
    <row r="12" spans="1:14" x14ac:dyDescent="0.25">
      <c r="A12" s="256" t="s">
        <v>327</v>
      </c>
      <c r="B12" s="256"/>
      <c r="C12" s="256"/>
      <c r="D12" s="256"/>
      <c r="E12" s="259"/>
      <c r="F12" s="244"/>
      <c r="G12" s="244"/>
      <c r="H12" s="244"/>
      <c r="I12" s="244"/>
      <c r="J12" s="244"/>
      <c r="K12" s="244"/>
      <c r="L12" s="244"/>
      <c r="M12" s="244"/>
    </row>
    <row r="13" spans="1:14" x14ac:dyDescent="0.25">
      <c r="A13" s="256">
        <v>1</v>
      </c>
      <c r="B13" s="256" t="s">
        <v>286</v>
      </c>
      <c r="C13" s="257">
        <v>121</v>
      </c>
      <c r="D13" s="257">
        <v>15</v>
      </c>
      <c r="E13" s="259">
        <v>189626.29</v>
      </c>
      <c r="F13" s="244"/>
      <c r="G13" s="244"/>
      <c r="H13" s="244"/>
      <c r="I13" s="244"/>
      <c r="J13" s="244"/>
      <c r="K13" s="244"/>
      <c r="L13" s="244"/>
      <c r="M13" s="244"/>
    </row>
    <row r="14" spans="1:14" x14ac:dyDescent="0.25">
      <c r="A14" s="256">
        <v>2</v>
      </c>
      <c r="B14" s="256" t="s">
        <v>290</v>
      </c>
      <c r="C14" s="257">
        <v>1384</v>
      </c>
      <c r="D14" s="257">
        <v>168</v>
      </c>
      <c r="E14" s="259">
        <v>1820304.28</v>
      </c>
      <c r="F14" s="250"/>
      <c r="G14" s="250"/>
      <c r="H14" s="250"/>
      <c r="I14" s="250"/>
      <c r="J14" s="250"/>
      <c r="K14" s="250"/>
      <c r="L14" s="250"/>
      <c r="M14" s="250"/>
    </row>
    <row r="15" spans="1:14" x14ac:dyDescent="0.25">
      <c r="A15" s="256">
        <v>3</v>
      </c>
      <c r="B15" s="256" t="s">
        <v>291</v>
      </c>
      <c r="C15" s="256">
        <v>6104</v>
      </c>
      <c r="D15" s="256">
        <v>603</v>
      </c>
      <c r="E15" s="259">
        <v>4600169.2300000004</v>
      </c>
      <c r="F15" s="244"/>
      <c r="G15" s="244"/>
      <c r="H15" s="244"/>
      <c r="I15" s="244"/>
      <c r="J15" s="244"/>
      <c r="K15" s="244"/>
      <c r="L15" s="244"/>
      <c r="M15" s="244"/>
    </row>
    <row r="16" spans="1:14" x14ac:dyDescent="0.25">
      <c r="A16" s="256">
        <v>4</v>
      </c>
      <c r="B16" s="256" t="s">
        <v>292</v>
      </c>
      <c r="C16" s="256">
        <v>1116</v>
      </c>
      <c r="D16" s="256">
        <v>138</v>
      </c>
      <c r="E16" s="259">
        <v>1802787.32</v>
      </c>
      <c r="F16" s="244"/>
      <c r="G16" s="244"/>
      <c r="H16" s="244"/>
      <c r="I16" s="244"/>
      <c r="J16" s="244"/>
      <c r="K16" s="244"/>
      <c r="L16" s="244"/>
      <c r="M16" s="244"/>
    </row>
    <row r="17" spans="1:13" x14ac:dyDescent="0.25">
      <c r="A17" s="256"/>
      <c r="B17" s="256" t="s">
        <v>293</v>
      </c>
      <c r="C17" s="257">
        <v>8725</v>
      </c>
      <c r="D17" s="257">
        <v>924</v>
      </c>
      <c r="E17" s="259">
        <v>8412887.120000001</v>
      </c>
      <c r="F17" s="244"/>
      <c r="G17" s="244"/>
      <c r="H17" s="244"/>
      <c r="I17" s="244"/>
      <c r="J17" s="244"/>
      <c r="K17" s="244"/>
      <c r="L17" s="244"/>
      <c r="M17" s="244"/>
    </row>
    <row r="18" spans="1:13" x14ac:dyDescent="0.25">
      <c r="A18" s="267"/>
      <c r="B18" s="267"/>
      <c r="C18" s="268"/>
      <c r="D18" s="268"/>
      <c r="E18" s="261"/>
      <c r="F18" s="250"/>
      <c r="G18" s="250"/>
      <c r="H18" s="250"/>
      <c r="I18" s="250"/>
      <c r="J18" s="250"/>
      <c r="K18" s="250"/>
      <c r="L18" s="250"/>
      <c r="M18" s="250"/>
    </row>
    <row r="19" spans="1:13" x14ac:dyDescent="0.25">
      <c r="A19" s="256" t="s">
        <v>328</v>
      </c>
      <c r="B19" s="256"/>
      <c r="C19" s="256"/>
      <c r="D19" s="256"/>
      <c r="E19" s="259"/>
      <c r="F19" s="244"/>
      <c r="G19" s="244"/>
      <c r="H19" s="244"/>
      <c r="I19" s="244"/>
      <c r="J19" s="244"/>
      <c r="K19" s="244"/>
      <c r="L19" s="244"/>
      <c r="M19" s="244"/>
    </row>
    <row r="20" spans="1:13" x14ac:dyDescent="0.25">
      <c r="A20" s="256">
        <v>1</v>
      </c>
      <c r="B20" s="256" t="s">
        <v>286</v>
      </c>
      <c r="C20" s="256">
        <v>0</v>
      </c>
      <c r="D20" s="256">
        <v>0</v>
      </c>
      <c r="E20" s="259">
        <v>0</v>
      </c>
      <c r="F20" s="244"/>
      <c r="G20" s="244"/>
      <c r="H20" s="244"/>
      <c r="I20" s="244"/>
      <c r="J20" s="244"/>
      <c r="K20" s="244"/>
      <c r="L20" s="244"/>
      <c r="M20" s="244"/>
    </row>
    <row r="21" spans="1:13" x14ac:dyDescent="0.25">
      <c r="A21" s="256">
        <v>2</v>
      </c>
      <c r="B21" s="256" t="s">
        <v>287</v>
      </c>
      <c r="C21" s="257">
        <v>0</v>
      </c>
      <c r="D21" s="257">
        <v>0</v>
      </c>
      <c r="E21" s="259">
        <v>0</v>
      </c>
      <c r="F21" s="244"/>
      <c r="G21" s="244"/>
      <c r="H21" s="244"/>
      <c r="I21" s="244"/>
      <c r="J21" s="244"/>
      <c r="K21" s="244"/>
      <c r="L21" s="244"/>
      <c r="M21" s="244"/>
    </row>
    <row r="22" spans="1:13" x14ac:dyDescent="0.25">
      <c r="A22" s="256">
        <v>3</v>
      </c>
      <c r="B22" s="256" t="s">
        <v>290</v>
      </c>
      <c r="C22" s="257">
        <v>824</v>
      </c>
      <c r="D22" s="257">
        <v>100</v>
      </c>
      <c r="E22" s="259">
        <v>1154357.67</v>
      </c>
      <c r="F22" s="244"/>
      <c r="G22" s="244"/>
      <c r="H22" s="244"/>
      <c r="I22" s="244"/>
      <c r="J22" s="244"/>
      <c r="K22" s="244"/>
      <c r="L22" s="244"/>
      <c r="M22" s="244"/>
    </row>
    <row r="23" spans="1:13" x14ac:dyDescent="0.25">
      <c r="A23" s="256">
        <v>4</v>
      </c>
      <c r="B23" s="256" t="s">
        <v>291</v>
      </c>
      <c r="C23" s="257">
        <v>3340</v>
      </c>
      <c r="D23" s="257">
        <v>330</v>
      </c>
      <c r="E23" s="259">
        <v>3559259.36</v>
      </c>
      <c r="F23" s="250"/>
      <c r="G23" s="250"/>
      <c r="H23" s="250"/>
      <c r="I23" s="250"/>
      <c r="J23" s="250"/>
      <c r="K23" s="250"/>
      <c r="L23" s="250"/>
      <c r="M23" s="250"/>
    </row>
    <row r="24" spans="1:13" x14ac:dyDescent="0.25">
      <c r="A24" s="256">
        <v>5</v>
      </c>
      <c r="B24" s="256" t="s">
        <v>292</v>
      </c>
      <c r="C24" s="256">
        <v>930</v>
      </c>
      <c r="D24" s="256">
        <v>115</v>
      </c>
      <c r="E24" s="259">
        <v>1365290</v>
      </c>
      <c r="F24" s="244"/>
      <c r="G24" s="244"/>
      <c r="H24" s="244"/>
      <c r="I24" s="244"/>
      <c r="J24" s="244"/>
      <c r="K24" s="244"/>
      <c r="L24" s="244"/>
      <c r="M24" s="244"/>
    </row>
    <row r="25" spans="1:13" x14ac:dyDescent="0.25">
      <c r="A25" s="256"/>
      <c r="B25" s="256" t="s">
        <v>293</v>
      </c>
      <c r="C25" s="256">
        <v>5094</v>
      </c>
      <c r="D25" s="256">
        <v>545</v>
      </c>
      <c r="E25" s="259">
        <v>6078907.0299999993</v>
      </c>
      <c r="F25" s="244"/>
      <c r="G25" s="244"/>
      <c r="H25" s="244"/>
      <c r="I25" s="244"/>
      <c r="J25" s="244"/>
      <c r="K25" s="244"/>
      <c r="L25" s="244"/>
      <c r="M25" s="244"/>
    </row>
    <row r="26" spans="1:13" x14ac:dyDescent="0.25">
      <c r="A26" s="267"/>
      <c r="B26" s="267"/>
      <c r="C26" s="268"/>
      <c r="D26" s="268"/>
      <c r="E26" s="261"/>
      <c r="F26" s="244"/>
      <c r="G26" s="244"/>
      <c r="H26" s="244"/>
      <c r="I26" s="244"/>
      <c r="J26" s="244"/>
      <c r="K26" s="244"/>
      <c r="L26" s="244"/>
      <c r="M26" s="244"/>
    </row>
    <row r="27" spans="1:13" x14ac:dyDescent="0.25">
      <c r="A27" s="256" t="s">
        <v>329</v>
      </c>
      <c r="B27" s="256"/>
      <c r="C27" s="257"/>
      <c r="D27" s="257"/>
      <c r="E27" s="259"/>
      <c r="F27" s="244"/>
      <c r="G27" s="244"/>
      <c r="H27" s="244"/>
      <c r="I27" s="244"/>
      <c r="J27" s="244"/>
      <c r="K27" s="244"/>
      <c r="L27" s="244"/>
      <c r="M27" s="244"/>
    </row>
    <row r="28" spans="1:13" x14ac:dyDescent="0.25">
      <c r="A28" s="256">
        <v>1</v>
      </c>
      <c r="B28" s="256" t="s">
        <v>287</v>
      </c>
      <c r="C28" s="256">
        <v>206</v>
      </c>
      <c r="D28" s="256">
        <v>53</v>
      </c>
      <c r="E28" s="259">
        <v>512192.2</v>
      </c>
      <c r="F28" s="244"/>
      <c r="G28" s="244"/>
      <c r="H28" s="244"/>
      <c r="I28" s="244"/>
      <c r="J28" s="244"/>
      <c r="K28" s="244"/>
      <c r="L28" s="244"/>
      <c r="M28" s="244"/>
    </row>
    <row r="29" spans="1:13" x14ac:dyDescent="0.25">
      <c r="A29" s="256">
        <v>2</v>
      </c>
      <c r="B29" s="256" t="s">
        <v>289</v>
      </c>
      <c r="C29" s="256">
        <v>497</v>
      </c>
      <c r="D29" s="256">
        <v>48</v>
      </c>
      <c r="E29" s="259">
        <v>514271.96</v>
      </c>
      <c r="F29" s="244"/>
      <c r="G29" s="244"/>
      <c r="H29" s="244"/>
      <c r="I29" s="244"/>
      <c r="J29" s="244"/>
      <c r="K29" s="244"/>
      <c r="L29" s="244"/>
      <c r="M29" s="244"/>
    </row>
    <row r="30" spans="1:13" x14ac:dyDescent="0.25">
      <c r="A30" s="256">
        <v>3</v>
      </c>
      <c r="B30" s="256" t="s">
        <v>290</v>
      </c>
      <c r="C30" s="257">
        <v>626</v>
      </c>
      <c r="D30" s="257">
        <v>76</v>
      </c>
      <c r="E30" s="259">
        <v>721190.85</v>
      </c>
      <c r="F30" s="244"/>
      <c r="G30" s="244"/>
      <c r="H30" s="244"/>
      <c r="I30" s="244"/>
      <c r="J30" s="244"/>
      <c r="K30" s="244"/>
      <c r="L30" s="244"/>
      <c r="M30" s="244"/>
    </row>
    <row r="31" spans="1:13" x14ac:dyDescent="0.25">
      <c r="A31" s="256">
        <v>4</v>
      </c>
      <c r="B31" s="256" t="s">
        <v>291</v>
      </c>
      <c r="C31" s="257">
        <v>3259</v>
      </c>
      <c r="D31" s="257">
        <v>322</v>
      </c>
      <c r="E31" s="259">
        <v>3449907.77</v>
      </c>
      <c r="F31" s="244"/>
      <c r="G31" s="244"/>
      <c r="H31" s="244"/>
      <c r="I31" s="244"/>
      <c r="J31" s="244"/>
      <c r="K31" s="244"/>
      <c r="L31" s="244"/>
      <c r="M31" s="244"/>
    </row>
    <row r="32" spans="1:13" x14ac:dyDescent="0.25">
      <c r="A32" s="256">
        <v>5</v>
      </c>
      <c r="B32" s="256" t="s">
        <v>292</v>
      </c>
      <c r="C32" s="257">
        <v>2085</v>
      </c>
      <c r="D32" s="257">
        <v>258</v>
      </c>
      <c r="E32" s="259">
        <v>2893609.36</v>
      </c>
      <c r="F32" s="244"/>
      <c r="G32" s="244"/>
      <c r="H32" s="244"/>
      <c r="I32" s="244"/>
      <c r="J32" s="244"/>
      <c r="K32" s="244"/>
      <c r="L32" s="244"/>
      <c r="M32" s="244"/>
    </row>
    <row r="33" spans="1:13" x14ac:dyDescent="0.25">
      <c r="A33" s="256"/>
      <c r="B33" s="256" t="s">
        <v>293</v>
      </c>
      <c r="C33" s="257">
        <v>6673</v>
      </c>
      <c r="D33" s="257">
        <v>757</v>
      </c>
      <c r="E33" s="259">
        <v>8091172.1400000006</v>
      </c>
      <c r="F33" s="244"/>
      <c r="G33" s="244"/>
      <c r="H33" s="244"/>
      <c r="I33" s="244"/>
      <c r="J33" s="244"/>
      <c r="K33" s="244"/>
      <c r="L33" s="244"/>
      <c r="M33" s="244"/>
    </row>
    <row r="34" spans="1:13" x14ac:dyDescent="0.25">
      <c r="A34" s="267"/>
      <c r="B34" s="267"/>
      <c r="C34" s="268"/>
      <c r="D34" s="268"/>
      <c r="E34" s="261"/>
      <c r="F34" s="244"/>
      <c r="G34" s="244"/>
      <c r="H34" s="244"/>
      <c r="I34" s="244"/>
      <c r="J34" s="244"/>
      <c r="K34" s="244"/>
      <c r="L34" s="244"/>
      <c r="M34" s="244"/>
    </row>
    <row r="35" spans="1:13" x14ac:dyDescent="0.25">
      <c r="A35" s="267" t="s">
        <v>330</v>
      </c>
      <c r="B35" s="267"/>
      <c r="C35" s="268"/>
      <c r="D35" s="268"/>
      <c r="E35" s="261"/>
      <c r="F35" s="250"/>
      <c r="G35" s="250"/>
      <c r="H35" s="250"/>
      <c r="I35" s="250"/>
      <c r="J35" s="250"/>
      <c r="K35" s="250"/>
      <c r="L35" s="250"/>
      <c r="M35" s="250"/>
    </row>
    <row r="36" spans="1:13" x14ac:dyDescent="0.25">
      <c r="A36" s="256">
        <v>1</v>
      </c>
      <c r="B36" s="256" t="s">
        <v>287</v>
      </c>
      <c r="C36" s="256">
        <v>47</v>
      </c>
      <c r="D36" s="256">
        <v>12</v>
      </c>
      <c r="E36" s="259">
        <v>84807.29</v>
      </c>
      <c r="F36" s="244"/>
      <c r="G36" s="244"/>
      <c r="H36" s="244"/>
      <c r="I36" s="244"/>
      <c r="J36" s="244"/>
      <c r="K36" s="244"/>
      <c r="L36" s="244"/>
      <c r="M36" s="244"/>
    </row>
    <row r="37" spans="1:13" x14ac:dyDescent="0.25">
      <c r="A37" s="256">
        <v>2</v>
      </c>
      <c r="B37" s="256" t="s">
        <v>290</v>
      </c>
      <c r="C37" s="257">
        <v>428</v>
      </c>
      <c r="D37" s="257">
        <v>52</v>
      </c>
      <c r="E37" s="259">
        <v>538098.93999999994</v>
      </c>
      <c r="F37" s="244"/>
      <c r="G37" s="244"/>
      <c r="H37" s="244"/>
      <c r="I37" s="244"/>
      <c r="J37" s="244"/>
      <c r="K37" s="244"/>
      <c r="L37" s="244"/>
      <c r="M37" s="244"/>
    </row>
    <row r="38" spans="1:13" x14ac:dyDescent="0.25">
      <c r="A38" s="256">
        <v>3</v>
      </c>
      <c r="B38" s="256" t="s">
        <v>291</v>
      </c>
      <c r="C38" s="257">
        <v>2034</v>
      </c>
      <c r="D38" s="257">
        <v>201</v>
      </c>
      <c r="E38" s="259">
        <v>2014105.31</v>
      </c>
      <c r="F38" s="244"/>
      <c r="G38" s="244"/>
      <c r="H38" s="244"/>
      <c r="I38" s="244"/>
      <c r="J38" s="244"/>
      <c r="K38" s="244"/>
      <c r="L38" s="244"/>
      <c r="M38" s="244"/>
    </row>
    <row r="39" spans="1:13" x14ac:dyDescent="0.25">
      <c r="A39" s="256">
        <v>4</v>
      </c>
      <c r="B39" s="256" t="s">
        <v>292</v>
      </c>
      <c r="C39" s="257">
        <v>436</v>
      </c>
      <c r="D39" s="257">
        <v>54</v>
      </c>
      <c r="E39" s="259">
        <v>662501.06999999995</v>
      </c>
      <c r="F39" s="244"/>
      <c r="G39" s="244"/>
      <c r="H39" s="244"/>
      <c r="I39" s="244"/>
      <c r="J39" s="244"/>
      <c r="K39" s="244"/>
      <c r="L39" s="244"/>
      <c r="M39" s="244"/>
    </row>
    <row r="40" spans="1:13" x14ac:dyDescent="0.25">
      <c r="A40" s="256"/>
      <c r="B40" s="256" t="s">
        <v>293</v>
      </c>
      <c r="C40" s="257">
        <v>2945</v>
      </c>
      <c r="D40" s="257">
        <v>319</v>
      </c>
      <c r="E40" s="259">
        <v>3299512.61</v>
      </c>
      <c r="F40" s="250"/>
      <c r="G40" s="250"/>
      <c r="H40" s="250"/>
      <c r="I40" s="250"/>
      <c r="J40" s="250"/>
      <c r="K40" s="250"/>
      <c r="L40" s="250"/>
      <c r="M40" s="250"/>
    </row>
    <row r="41" spans="1:13" x14ac:dyDescent="0.25">
      <c r="A41" s="267"/>
      <c r="B41" s="267"/>
      <c r="C41" s="267"/>
      <c r="D41" s="267"/>
      <c r="E41" s="261"/>
      <c r="F41" s="244"/>
      <c r="G41" s="244"/>
      <c r="H41" s="244"/>
      <c r="I41" s="244"/>
      <c r="J41" s="244"/>
      <c r="K41" s="244"/>
      <c r="L41" s="244"/>
      <c r="M41" s="244"/>
    </row>
    <row r="42" spans="1:13" x14ac:dyDescent="0.25">
      <c r="A42" s="256" t="s">
        <v>365</v>
      </c>
      <c r="B42" s="256"/>
      <c r="C42" s="256"/>
      <c r="D42" s="256"/>
      <c r="E42" s="259"/>
      <c r="F42" s="244"/>
      <c r="G42" s="244"/>
      <c r="H42" s="244"/>
      <c r="I42" s="244"/>
      <c r="J42" s="244"/>
      <c r="K42" s="244"/>
      <c r="L42" s="244"/>
      <c r="M42" s="244"/>
    </row>
    <row r="43" spans="1:13" x14ac:dyDescent="0.25">
      <c r="A43" s="256">
        <v>1</v>
      </c>
      <c r="B43" s="256" t="s">
        <v>286</v>
      </c>
      <c r="C43" s="257">
        <v>533</v>
      </c>
      <c r="D43" s="257">
        <v>66</v>
      </c>
      <c r="E43" s="259">
        <v>450859.75</v>
      </c>
      <c r="F43" s="244"/>
      <c r="G43" s="244"/>
      <c r="H43" s="244"/>
      <c r="I43" s="244"/>
      <c r="J43" s="244"/>
      <c r="K43" s="244"/>
      <c r="L43" s="244"/>
      <c r="M43" s="244"/>
    </row>
    <row r="44" spans="1:13" x14ac:dyDescent="0.25">
      <c r="A44" s="256">
        <v>2</v>
      </c>
      <c r="B44" s="256" t="s">
        <v>287</v>
      </c>
      <c r="C44" s="257">
        <v>202</v>
      </c>
      <c r="D44" s="257">
        <v>52</v>
      </c>
      <c r="E44" s="259">
        <v>355222.84</v>
      </c>
      <c r="F44" s="250"/>
      <c r="G44" s="250"/>
      <c r="H44" s="250"/>
      <c r="I44" s="250"/>
      <c r="J44" s="250"/>
      <c r="K44" s="250"/>
      <c r="L44" s="250"/>
      <c r="M44" s="250"/>
    </row>
    <row r="45" spans="1:13" x14ac:dyDescent="0.25">
      <c r="A45" s="256">
        <v>3</v>
      </c>
      <c r="B45" s="256" t="s">
        <v>289</v>
      </c>
      <c r="C45" s="256">
        <v>1014</v>
      </c>
      <c r="D45" s="256">
        <v>98</v>
      </c>
      <c r="E45" s="259">
        <v>1048581.43</v>
      </c>
      <c r="F45" s="244"/>
      <c r="G45" s="244"/>
      <c r="H45" s="244"/>
      <c r="I45" s="244"/>
      <c r="J45" s="244"/>
      <c r="K45" s="244"/>
      <c r="L45" s="244"/>
      <c r="M45" s="244"/>
    </row>
    <row r="46" spans="1:13" x14ac:dyDescent="0.25">
      <c r="A46" s="256">
        <v>4</v>
      </c>
      <c r="B46" s="256" t="s">
        <v>290</v>
      </c>
      <c r="C46" s="256">
        <v>297</v>
      </c>
      <c r="D46" s="256">
        <v>36</v>
      </c>
      <c r="E46" s="259">
        <v>374551.05</v>
      </c>
      <c r="F46" s="244"/>
      <c r="G46" s="244"/>
      <c r="H46" s="244"/>
      <c r="I46" s="244"/>
      <c r="J46" s="244"/>
      <c r="K46" s="244"/>
      <c r="L46" s="244"/>
      <c r="M46" s="244"/>
    </row>
    <row r="47" spans="1:13" x14ac:dyDescent="0.25">
      <c r="A47" s="256">
        <v>5</v>
      </c>
      <c r="B47" s="256" t="s">
        <v>291</v>
      </c>
      <c r="C47" s="257">
        <v>1214</v>
      </c>
      <c r="D47" s="257">
        <v>120</v>
      </c>
      <c r="E47" s="259">
        <v>1210894.05</v>
      </c>
      <c r="F47" s="244"/>
      <c r="G47" s="244"/>
      <c r="H47" s="244"/>
      <c r="I47" s="244"/>
      <c r="J47" s="244"/>
      <c r="K47" s="244"/>
      <c r="L47" s="244"/>
      <c r="M47" s="244"/>
    </row>
    <row r="48" spans="1:13" x14ac:dyDescent="0.25">
      <c r="A48" s="256">
        <v>6</v>
      </c>
      <c r="B48" s="256" t="s">
        <v>292</v>
      </c>
      <c r="C48" s="257">
        <v>291</v>
      </c>
      <c r="D48" s="257">
        <v>36</v>
      </c>
      <c r="E48" s="259">
        <v>332162.24</v>
      </c>
      <c r="F48" s="250"/>
      <c r="G48" s="250"/>
      <c r="H48" s="250"/>
      <c r="I48" s="250"/>
      <c r="J48" s="250"/>
      <c r="K48" s="250"/>
      <c r="L48" s="250"/>
      <c r="M48" s="250"/>
    </row>
    <row r="49" spans="1:13" x14ac:dyDescent="0.25">
      <c r="A49" s="256"/>
      <c r="B49" s="256" t="s">
        <v>293</v>
      </c>
      <c r="C49" s="256">
        <v>3551</v>
      </c>
      <c r="D49" s="256">
        <v>408</v>
      </c>
      <c r="E49" s="259">
        <v>3772271.3600000003</v>
      </c>
      <c r="F49" s="244"/>
      <c r="G49" s="244"/>
      <c r="H49" s="244"/>
      <c r="I49" s="244"/>
      <c r="J49" s="244"/>
      <c r="K49" s="244"/>
      <c r="L49" s="244"/>
      <c r="M49" s="244"/>
    </row>
    <row r="50" spans="1:13" x14ac:dyDescent="0.25">
      <c r="A50" s="267"/>
      <c r="B50" s="267"/>
      <c r="C50" s="267"/>
      <c r="D50" s="267"/>
      <c r="E50" s="261"/>
      <c r="F50" s="244"/>
      <c r="G50" s="244"/>
      <c r="H50" s="244"/>
      <c r="I50" s="244"/>
      <c r="J50" s="244"/>
      <c r="K50" s="244"/>
      <c r="L50" s="244"/>
      <c r="M50" s="244"/>
    </row>
    <row r="51" spans="1:13" x14ac:dyDescent="0.25">
      <c r="A51" s="256" t="s">
        <v>331</v>
      </c>
      <c r="B51" s="256"/>
      <c r="C51" s="257"/>
      <c r="D51" s="257"/>
      <c r="E51" s="259"/>
      <c r="F51" s="244"/>
      <c r="G51" s="244"/>
      <c r="H51" s="244"/>
      <c r="I51" s="244"/>
      <c r="J51" s="244"/>
      <c r="K51" s="244"/>
      <c r="L51" s="244"/>
      <c r="M51" s="244"/>
    </row>
    <row r="52" spans="1:13" x14ac:dyDescent="0.25">
      <c r="A52" s="256">
        <v>1</v>
      </c>
      <c r="B52" s="256" t="s">
        <v>287</v>
      </c>
      <c r="C52" s="257">
        <v>156</v>
      </c>
      <c r="D52" s="257">
        <v>40</v>
      </c>
      <c r="E52" s="259">
        <v>153692.72</v>
      </c>
      <c r="F52" s="244"/>
      <c r="G52" s="244"/>
      <c r="H52" s="244"/>
      <c r="I52" s="244"/>
      <c r="J52" s="244"/>
      <c r="K52" s="244"/>
      <c r="L52" s="244"/>
      <c r="M52" s="244"/>
    </row>
    <row r="53" spans="1:13" x14ac:dyDescent="0.25">
      <c r="A53" s="256">
        <v>2</v>
      </c>
      <c r="B53" s="256" t="s">
        <v>289</v>
      </c>
      <c r="C53" s="257">
        <v>2485</v>
      </c>
      <c r="D53" s="257">
        <v>240</v>
      </c>
      <c r="E53" s="259">
        <v>2400644.7799999998</v>
      </c>
      <c r="F53" s="244"/>
      <c r="G53" s="244"/>
      <c r="H53" s="244"/>
      <c r="I53" s="244"/>
      <c r="J53" s="244"/>
      <c r="K53" s="244"/>
      <c r="L53" s="244"/>
      <c r="M53" s="244"/>
    </row>
    <row r="54" spans="1:13" x14ac:dyDescent="0.25">
      <c r="A54" s="256">
        <v>3</v>
      </c>
      <c r="B54" s="256" t="s">
        <v>291</v>
      </c>
      <c r="C54" s="257">
        <v>2227</v>
      </c>
      <c r="D54" s="257">
        <v>220</v>
      </c>
      <c r="E54" s="259">
        <v>2140229.77</v>
      </c>
      <c r="F54" s="244"/>
      <c r="G54" s="244"/>
      <c r="H54" s="244"/>
      <c r="I54" s="244"/>
      <c r="J54" s="244"/>
      <c r="K54" s="244"/>
      <c r="L54" s="244"/>
      <c r="M54" s="244"/>
    </row>
    <row r="55" spans="1:13" x14ac:dyDescent="0.25">
      <c r="A55" s="256">
        <v>4</v>
      </c>
      <c r="B55" s="256" t="s">
        <v>292</v>
      </c>
      <c r="C55" s="257">
        <v>323</v>
      </c>
      <c r="D55" s="257">
        <v>40</v>
      </c>
      <c r="E55" s="259">
        <v>540640.82999999996</v>
      </c>
      <c r="F55" s="244"/>
      <c r="G55" s="244"/>
      <c r="H55" s="244"/>
      <c r="I55" s="244"/>
      <c r="J55" s="244"/>
      <c r="K55" s="244"/>
      <c r="L55" s="244"/>
      <c r="M55" s="244"/>
    </row>
    <row r="56" spans="1:13" x14ac:dyDescent="0.25">
      <c r="A56" s="256"/>
      <c r="B56" s="256" t="s">
        <v>293</v>
      </c>
      <c r="C56" s="257">
        <v>5191</v>
      </c>
      <c r="D56" s="257">
        <v>540</v>
      </c>
      <c r="E56" s="259">
        <v>5235208.0999999996</v>
      </c>
      <c r="F56" s="244"/>
      <c r="G56" s="244"/>
      <c r="H56" s="244"/>
      <c r="I56" s="244"/>
      <c r="J56" s="244"/>
      <c r="K56" s="244"/>
      <c r="L56" s="244"/>
      <c r="M56" s="244"/>
    </row>
    <row r="57" spans="1:13" x14ac:dyDescent="0.25">
      <c r="A57" s="267"/>
      <c r="B57" s="267"/>
      <c r="C57" s="268"/>
      <c r="D57" s="268"/>
      <c r="E57" s="261"/>
      <c r="F57" s="244"/>
      <c r="G57" s="244"/>
      <c r="H57" s="244"/>
      <c r="I57" s="244"/>
      <c r="J57" s="244"/>
      <c r="K57" s="244"/>
      <c r="L57" s="244"/>
      <c r="M57" s="244"/>
    </row>
    <row r="58" spans="1:13" x14ac:dyDescent="0.25">
      <c r="A58" s="256" t="s">
        <v>332</v>
      </c>
      <c r="B58" s="256"/>
      <c r="C58" s="257"/>
      <c r="D58" s="257"/>
      <c r="E58" s="259"/>
      <c r="F58" s="244"/>
      <c r="G58" s="244"/>
      <c r="H58" s="244"/>
      <c r="I58" s="244"/>
      <c r="J58" s="244"/>
      <c r="K58" s="244"/>
      <c r="L58" s="244"/>
      <c r="M58" s="244"/>
    </row>
    <row r="59" spans="1:13" x14ac:dyDescent="0.25">
      <c r="A59" s="256">
        <v>1</v>
      </c>
      <c r="B59" s="256" t="s">
        <v>286</v>
      </c>
      <c r="C59" s="257">
        <v>485</v>
      </c>
      <c r="D59" s="257">
        <v>60</v>
      </c>
      <c r="E59" s="259">
        <v>97587.19</v>
      </c>
      <c r="F59" s="250"/>
      <c r="G59" s="250"/>
      <c r="H59" s="250"/>
      <c r="I59" s="250"/>
      <c r="J59" s="250"/>
      <c r="K59" s="250"/>
      <c r="L59" s="250"/>
      <c r="M59" s="250"/>
    </row>
    <row r="60" spans="1:13" x14ac:dyDescent="0.25">
      <c r="A60" s="256">
        <v>2</v>
      </c>
      <c r="B60" s="256" t="s">
        <v>287</v>
      </c>
      <c r="C60" s="256">
        <v>233</v>
      </c>
      <c r="D60" s="256">
        <v>60</v>
      </c>
      <c r="E60" s="259">
        <v>72719.990000000005</v>
      </c>
      <c r="F60" s="244"/>
      <c r="G60" s="244"/>
      <c r="H60" s="244"/>
      <c r="I60" s="244"/>
      <c r="J60" s="244"/>
      <c r="K60" s="244"/>
      <c r="L60" s="244"/>
      <c r="M60" s="244"/>
    </row>
    <row r="61" spans="1:13" x14ac:dyDescent="0.25">
      <c r="A61" s="256">
        <v>3</v>
      </c>
      <c r="B61" s="256" t="s">
        <v>289</v>
      </c>
      <c r="C61" s="256">
        <v>828</v>
      </c>
      <c r="D61" s="256">
        <v>80</v>
      </c>
      <c r="E61" s="259">
        <v>824014.83</v>
      </c>
      <c r="F61" s="244"/>
      <c r="G61" s="244"/>
      <c r="H61" s="244"/>
      <c r="I61" s="244"/>
      <c r="J61" s="244"/>
      <c r="K61" s="244"/>
      <c r="L61" s="244"/>
      <c r="M61" s="244"/>
    </row>
    <row r="62" spans="1:13" x14ac:dyDescent="0.25">
      <c r="A62" s="256">
        <v>4</v>
      </c>
      <c r="B62" s="256" t="s">
        <v>290</v>
      </c>
      <c r="C62" s="257">
        <v>989</v>
      </c>
      <c r="D62" s="257">
        <v>120</v>
      </c>
      <c r="E62" s="259">
        <v>1248503.49</v>
      </c>
      <c r="F62" s="244"/>
      <c r="G62" s="244"/>
      <c r="H62" s="244"/>
      <c r="I62" s="244"/>
      <c r="J62" s="244"/>
      <c r="K62" s="244"/>
      <c r="L62" s="244"/>
      <c r="M62" s="244"/>
    </row>
    <row r="63" spans="1:13" x14ac:dyDescent="0.25">
      <c r="A63" s="256">
        <v>5</v>
      </c>
      <c r="B63" s="256" t="s">
        <v>292</v>
      </c>
      <c r="C63" s="256">
        <v>178</v>
      </c>
      <c r="D63" s="256">
        <v>22</v>
      </c>
      <c r="E63" s="259">
        <v>268962.01</v>
      </c>
      <c r="F63" s="244"/>
      <c r="G63" s="244"/>
      <c r="H63" s="244"/>
      <c r="I63" s="244"/>
      <c r="J63" s="244"/>
      <c r="K63" s="244"/>
      <c r="L63" s="244"/>
      <c r="M63" s="244"/>
    </row>
    <row r="64" spans="1:13" x14ac:dyDescent="0.25">
      <c r="A64" s="256"/>
      <c r="B64" s="256" t="s">
        <v>293</v>
      </c>
      <c r="C64" s="256">
        <v>2713</v>
      </c>
      <c r="D64" s="256">
        <v>342</v>
      </c>
      <c r="E64" s="259">
        <v>2511787.5099999998</v>
      </c>
      <c r="F64" s="244"/>
      <c r="G64" s="244"/>
      <c r="H64" s="244"/>
      <c r="I64" s="244"/>
      <c r="J64" s="244"/>
      <c r="K64" s="244"/>
      <c r="L64" s="244"/>
      <c r="M64" s="244"/>
    </row>
    <row r="65" spans="1:13" x14ac:dyDescent="0.25">
      <c r="A65" s="267"/>
      <c r="B65" s="267"/>
      <c r="C65" s="268"/>
      <c r="D65" s="268"/>
      <c r="E65" s="261"/>
      <c r="F65" s="244"/>
      <c r="G65" s="244"/>
      <c r="H65" s="244"/>
      <c r="I65" s="244"/>
      <c r="J65" s="244"/>
      <c r="K65" s="244"/>
      <c r="L65" s="244"/>
      <c r="M65" s="244"/>
    </row>
    <row r="66" spans="1:13" x14ac:dyDescent="0.25">
      <c r="A66" s="267" t="s">
        <v>364</v>
      </c>
      <c r="B66" s="267"/>
      <c r="C66" s="268"/>
      <c r="D66" s="268"/>
      <c r="E66" s="261"/>
      <c r="F66" s="250"/>
      <c r="G66" s="250"/>
      <c r="H66" s="250"/>
      <c r="I66" s="250"/>
      <c r="J66" s="250"/>
      <c r="K66" s="250"/>
      <c r="L66" s="250"/>
      <c r="M66" s="250"/>
    </row>
    <row r="67" spans="1:13" x14ac:dyDescent="0.25">
      <c r="A67" s="256">
        <v>1</v>
      </c>
      <c r="B67" s="256" t="s">
        <v>286</v>
      </c>
      <c r="C67" s="256">
        <v>396</v>
      </c>
      <c r="D67" s="256">
        <v>49</v>
      </c>
      <c r="E67" s="259">
        <v>347525.2</v>
      </c>
      <c r="F67" s="244"/>
      <c r="G67" s="244"/>
      <c r="H67" s="244"/>
      <c r="I67" s="244"/>
      <c r="J67" s="244"/>
      <c r="K67" s="244"/>
      <c r="L67" s="244"/>
      <c r="M67" s="244"/>
    </row>
    <row r="68" spans="1:13" x14ac:dyDescent="0.25">
      <c r="A68" s="256">
        <v>2</v>
      </c>
      <c r="B68" s="256" t="s">
        <v>287</v>
      </c>
      <c r="C68" s="256">
        <v>171</v>
      </c>
      <c r="D68" s="256">
        <v>44</v>
      </c>
      <c r="E68" s="259">
        <v>312063.43</v>
      </c>
      <c r="F68" s="244"/>
      <c r="G68" s="244"/>
      <c r="H68" s="244"/>
      <c r="I68" s="244"/>
      <c r="J68" s="244"/>
      <c r="K68" s="244"/>
      <c r="L68" s="244"/>
      <c r="M68" s="244"/>
    </row>
    <row r="69" spans="1:13" x14ac:dyDescent="0.25">
      <c r="A69" s="256">
        <v>3</v>
      </c>
      <c r="B69" s="256" t="s">
        <v>289</v>
      </c>
      <c r="C69" s="257">
        <v>890</v>
      </c>
      <c r="D69" s="257">
        <v>86</v>
      </c>
      <c r="E69" s="259">
        <v>841054.58</v>
      </c>
      <c r="F69" s="244"/>
      <c r="G69" s="244"/>
      <c r="H69" s="244"/>
      <c r="I69" s="244"/>
      <c r="J69" s="244"/>
      <c r="K69" s="244"/>
      <c r="L69" s="244"/>
      <c r="M69" s="244"/>
    </row>
    <row r="70" spans="1:13" x14ac:dyDescent="0.25">
      <c r="A70" s="256">
        <v>4</v>
      </c>
      <c r="B70" s="256" t="s">
        <v>290</v>
      </c>
      <c r="C70" s="257">
        <v>733</v>
      </c>
      <c r="D70" s="257">
        <v>89</v>
      </c>
      <c r="E70" s="259">
        <v>942734.17</v>
      </c>
      <c r="F70" s="250"/>
      <c r="G70" s="250"/>
      <c r="H70" s="250"/>
      <c r="I70" s="250"/>
      <c r="J70" s="250"/>
      <c r="K70" s="250"/>
      <c r="L70" s="250"/>
      <c r="M70" s="250"/>
    </row>
    <row r="71" spans="1:13" x14ac:dyDescent="0.25">
      <c r="A71" s="256">
        <v>5</v>
      </c>
      <c r="B71" s="256" t="s">
        <v>291</v>
      </c>
      <c r="C71" s="256">
        <v>1478</v>
      </c>
      <c r="D71" s="256">
        <v>146</v>
      </c>
      <c r="E71" s="259">
        <v>1465073.62</v>
      </c>
      <c r="F71" s="244"/>
      <c r="G71" s="244"/>
      <c r="H71" s="244"/>
      <c r="I71" s="244"/>
      <c r="J71" s="244"/>
      <c r="K71" s="244"/>
      <c r="L71" s="244"/>
      <c r="M71" s="244"/>
    </row>
    <row r="72" spans="1:13" x14ac:dyDescent="0.25">
      <c r="A72" s="256">
        <v>6</v>
      </c>
      <c r="B72" s="256" t="s">
        <v>292</v>
      </c>
      <c r="C72" s="256">
        <v>2029</v>
      </c>
      <c r="D72" s="256">
        <v>251</v>
      </c>
      <c r="E72" s="259">
        <v>2834726.58</v>
      </c>
      <c r="F72" s="244"/>
      <c r="G72" s="244"/>
      <c r="H72" s="244"/>
      <c r="I72" s="244"/>
      <c r="J72" s="244"/>
      <c r="K72" s="244"/>
      <c r="L72" s="244"/>
      <c r="M72" s="244"/>
    </row>
    <row r="73" spans="1:13" x14ac:dyDescent="0.25">
      <c r="A73" s="256"/>
      <c r="B73" s="256" t="s">
        <v>293</v>
      </c>
      <c r="C73" s="257">
        <v>5697</v>
      </c>
      <c r="D73" s="257">
        <v>665</v>
      </c>
      <c r="E73" s="259">
        <v>6743177.5800000001</v>
      </c>
      <c r="F73" s="244"/>
      <c r="G73" s="244"/>
      <c r="H73" s="244"/>
      <c r="I73" s="244"/>
      <c r="J73" s="244"/>
      <c r="K73" s="244"/>
      <c r="L73" s="244"/>
      <c r="M73" s="244"/>
    </row>
    <row r="74" spans="1:13" x14ac:dyDescent="0.25">
      <c r="A74" s="267"/>
      <c r="B74" s="267"/>
      <c r="C74" s="268"/>
      <c r="D74" s="268"/>
      <c r="E74" s="261"/>
      <c r="F74" s="250"/>
      <c r="G74" s="250"/>
      <c r="H74" s="250"/>
      <c r="I74" s="250"/>
      <c r="J74" s="250"/>
      <c r="K74" s="250"/>
      <c r="L74" s="250"/>
      <c r="M74" s="250"/>
    </row>
    <row r="75" spans="1:13" x14ac:dyDescent="0.25">
      <c r="A75" s="267" t="s">
        <v>333</v>
      </c>
      <c r="B75" s="267"/>
      <c r="C75" s="267"/>
      <c r="D75" s="267"/>
      <c r="E75" s="261"/>
      <c r="F75" s="244"/>
      <c r="G75" s="244"/>
      <c r="H75" s="244"/>
      <c r="I75" s="244"/>
      <c r="J75" s="244"/>
      <c r="K75" s="244"/>
      <c r="L75" s="244"/>
      <c r="M75" s="244"/>
    </row>
    <row r="76" spans="1:13" x14ac:dyDescent="0.25">
      <c r="A76" s="256">
        <v>1</v>
      </c>
      <c r="B76" s="256" t="s">
        <v>287</v>
      </c>
      <c r="C76" s="256">
        <v>300</v>
      </c>
      <c r="D76" s="256">
        <v>77</v>
      </c>
      <c r="E76" s="259">
        <v>558343.64</v>
      </c>
      <c r="F76" s="244"/>
      <c r="G76" s="244"/>
      <c r="H76" s="244"/>
      <c r="I76" s="244"/>
      <c r="J76" s="244"/>
      <c r="K76" s="244"/>
      <c r="L76" s="244"/>
      <c r="M76" s="244"/>
    </row>
    <row r="77" spans="1:13" x14ac:dyDescent="0.25">
      <c r="A77" s="256">
        <v>2</v>
      </c>
      <c r="B77" s="256" t="s">
        <v>289</v>
      </c>
      <c r="C77" s="257">
        <v>31</v>
      </c>
      <c r="D77" s="257">
        <v>3</v>
      </c>
      <c r="E77" s="259">
        <v>32592</v>
      </c>
      <c r="F77" s="244"/>
      <c r="G77" s="244"/>
      <c r="H77" s="244"/>
      <c r="I77" s="244"/>
      <c r="J77" s="244"/>
      <c r="K77" s="244"/>
      <c r="L77" s="244"/>
      <c r="M77" s="244"/>
    </row>
    <row r="78" spans="1:13" x14ac:dyDescent="0.25">
      <c r="A78" s="256">
        <v>3</v>
      </c>
      <c r="B78" s="256" t="s">
        <v>291</v>
      </c>
      <c r="C78" s="257">
        <v>1184</v>
      </c>
      <c r="D78" s="257">
        <v>117</v>
      </c>
      <c r="E78" s="259">
        <v>839216.66</v>
      </c>
      <c r="F78" s="244"/>
      <c r="G78" s="244"/>
      <c r="H78" s="244"/>
      <c r="I78" s="244"/>
      <c r="J78" s="244"/>
      <c r="K78" s="244"/>
      <c r="L78" s="244"/>
      <c r="M78" s="244"/>
    </row>
    <row r="79" spans="1:13" x14ac:dyDescent="0.25">
      <c r="A79" s="256">
        <v>4</v>
      </c>
      <c r="B79" s="256" t="s">
        <v>292</v>
      </c>
      <c r="C79" s="257">
        <v>1027</v>
      </c>
      <c r="D79" s="257">
        <v>127</v>
      </c>
      <c r="E79" s="259">
        <v>1532330.65</v>
      </c>
      <c r="F79" s="244"/>
      <c r="G79" s="244"/>
      <c r="H79" s="244"/>
      <c r="I79" s="244"/>
      <c r="J79" s="244"/>
      <c r="K79" s="244"/>
      <c r="L79" s="244"/>
      <c r="M79" s="244"/>
    </row>
    <row r="80" spans="1:13" x14ac:dyDescent="0.25">
      <c r="A80" s="256"/>
      <c r="B80" s="256" t="s">
        <v>293</v>
      </c>
      <c r="C80" s="257">
        <v>2542</v>
      </c>
      <c r="D80" s="257">
        <v>324</v>
      </c>
      <c r="E80" s="259">
        <v>2962482.95</v>
      </c>
      <c r="F80" s="244"/>
      <c r="G80" s="244"/>
      <c r="H80" s="244"/>
      <c r="I80" s="244"/>
      <c r="J80" s="244"/>
      <c r="K80" s="244"/>
      <c r="L80" s="244"/>
      <c r="M80" s="244"/>
    </row>
    <row r="81" spans="1:13" x14ac:dyDescent="0.25">
      <c r="A81" s="267"/>
      <c r="B81" s="267"/>
      <c r="C81" s="268"/>
      <c r="D81" s="268"/>
      <c r="E81" s="261"/>
      <c r="F81" s="250"/>
      <c r="G81" s="250"/>
      <c r="H81" s="250"/>
      <c r="I81" s="250"/>
      <c r="J81" s="250"/>
      <c r="K81" s="250"/>
      <c r="L81" s="250"/>
      <c r="M81" s="250"/>
    </row>
    <row r="82" spans="1:13" x14ac:dyDescent="0.25">
      <c r="A82" s="267" t="s">
        <v>334</v>
      </c>
      <c r="B82" s="267"/>
      <c r="C82" s="267"/>
      <c r="D82" s="267"/>
      <c r="E82" s="261"/>
      <c r="F82" s="244"/>
      <c r="G82" s="244"/>
      <c r="H82" s="244"/>
      <c r="I82" s="244"/>
      <c r="J82" s="244"/>
      <c r="K82" s="244"/>
      <c r="L82" s="244"/>
      <c r="M82" s="244"/>
    </row>
    <row r="83" spans="1:13" x14ac:dyDescent="0.25">
      <c r="A83" s="256">
        <v>1</v>
      </c>
      <c r="B83" s="256" t="s">
        <v>286</v>
      </c>
      <c r="C83" s="256">
        <v>485</v>
      </c>
      <c r="D83" s="256">
        <v>60</v>
      </c>
      <c r="E83" s="259">
        <v>533453.25</v>
      </c>
      <c r="F83" s="244"/>
      <c r="G83" s="244"/>
      <c r="H83" s="244"/>
      <c r="I83" s="244"/>
      <c r="J83" s="244"/>
      <c r="K83" s="244"/>
      <c r="L83" s="244"/>
      <c r="M83" s="244"/>
    </row>
    <row r="84" spans="1:13" x14ac:dyDescent="0.25">
      <c r="A84" s="256">
        <v>2</v>
      </c>
      <c r="B84" s="256" t="s">
        <v>287</v>
      </c>
      <c r="C84" s="257">
        <v>195</v>
      </c>
      <c r="D84" s="257">
        <v>50</v>
      </c>
      <c r="E84" s="259">
        <v>290576.13</v>
      </c>
      <c r="F84" s="244"/>
      <c r="G84" s="244"/>
      <c r="H84" s="244"/>
      <c r="I84" s="244"/>
      <c r="J84" s="244"/>
      <c r="K84" s="244"/>
      <c r="L84" s="244"/>
      <c r="M84" s="244"/>
    </row>
    <row r="85" spans="1:13" x14ac:dyDescent="0.25">
      <c r="A85" s="256">
        <v>3</v>
      </c>
      <c r="B85" s="256" t="s">
        <v>290</v>
      </c>
      <c r="C85" s="257">
        <v>659</v>
      </c>
      <c r="D85" s="257">
        <v>80</v>
      </c>
      <c r="E85" s="259">
        <v>861511.06</v>
      </c>
      <c r="F85" s="244"/>
      <c r="G85" s="244"/>
      <c r="H85" s="244"/>
      <c r="I85" s="244"/>
      <c r="J85" s="244"/>
      <c r="K85" s="244"/>
      <c r="L85" s="244"/>
      <c r="M85" s="244"/>
    </row>
    <row r="86" spans="1:13" x14ac:dyDescent="0.25">
      <c r="A86" s="256">
        <v>4</v>
      </c>
      <c r="B86" s="256" t="s">
        <v>291</v>
      </c>
      <c r="C86" s="257">
        <v>6073</v>
      </c>
      <c r="D86" s="257">
        <v>600</v>
      </c>
      <c r="E86" s="259">
        <v>6089774.4100000001</v>
      </c>
      <c r="F86" s="250"/>
      <c r="G86" s="250"/>
      <c r="H86" s="250"/>
      <c r="I86" s="250"/>
      <c r="J86" s="250"/>
      <c r="K86" s="250"/>
      <c r="L86" s="250"/>
      <c r="M86" s="250"/>
    </row>
    <row r="87" spans="1:13" x14ac:dyDescent="0.25">
      <c r="A87" s="256">
        <v>5</v>
      </c>
      <c r="B87" s="256" t="s">
        <v>292</v>
      </c>
      <c r="C87" s="256">
        <v>889</v>
      </c>
      <c r="D87" s="256">
        <v>110</v>
      </c>
      <c r="E87" s="259">
        <v>1225365.8999999999</v>
      </c>
      <c r="F87" s="244"/>
      <c r="G87" s="244"/>
      <c r="H87" s="244"/>
      <c r="I87" s="244"/>
      <c r="J87" s="244"/>
      <c r="K87" s="244"/>
      <c r="L87" s="244"/>
      <c r="M87" s="244"/>
    </row>
    <row r="88" spans="1:13" x14ac:dyDescent="0.25">
      <c r="A88" s="256"/>
      <c r="B88" s="256" t="s">
        <v>293</v>
      </c>
      <c r="C88" s="256">
        <v>8301</v>
      </c>
      <c r="D88" s="256">
        <v>900</v>
      </c>
      <c r="E88" s="259">
        <v>9000680.75</v>
      </c>
      <c r="F88" s="244"/>
      <c r="G88" s="244"/>
      <c r="H88" s="244"/>
      <c r="I88" s="244"/>
      <c r="J88" s="244"/>
      <c r="K88" s="244"/>
      <c r="L88" s="244"/>
      <c r="M88" s="244"/>
    </row>
    <row r="89" spans="1:13" x14ac:dyDescent="0.25">
      <c r="A89" s="267"/>
      <c r="B89" s="267"/>
      <c r="C89" s="268"/>
      <c r="D89" s="268"/>
      <c r="E89" s="261"/>
      <c r="F89" s="244"/>
      <c r="G89" s="244"/>
      <c r="H89" s="244"/>
      <c r="I89" s="244"/>
      <c r="J89" s="244"/>
      <c r="K89" s="244"/>
      <c r="L89" s="244"/>
      <c r="M89" s="244"/>
    </row>
    <row r="90" spans="1:13" x14ac:dyDescent="0.25">
      <c r="A90" s="267" t="s">
        <v>335</v>
      </c>
      <c r="B90" s="267"/>
      <c r="C90" s="268"/>
      <c r="D90" s="268"/>
      <c r="E90" s="261"/>
      <c r="F90" s="250"/>
      <c r="G90" s="250"/>
      <c r="H90" s="250"/>
      <c r="I90" s="250"/>
      <c r="J90" s="250"/>
      <c r="K90" s="250"/>
      <c r="L90" s="250"/>
      <c r="M90" s="250"/>
    </row>
    <row r="91" spans="1:13" x14ac:dyDescent="0.25">
      <c r="A91" s="256">
        <v>1</v>
      </c>
      <c r="B91" s="256" t="s">
        <v>286</v>
      </c>
      <c r="C91" s="256">
        <v>897</v>
      </c>
      <c r="D91" s="256">
        <v>111</v>
      </c>
      <c r="E91" s="259">
        <v>1126805</v>
      </c>
      <c r="F91" s="244"/>
      <c r="G91" s="244"/>
      <c r="H91" s="244"/>
      <c r="I91" s="244"/>
      <c r="J91" s="244"/>
      <c r="K91" s="244"/>
      <c r="L91" s="244"/>
      <c r="M91" s="244"/>
    </row>
    <row r="92" spans="1:13" x14ac:dyDescent="0.25">
      <c r="A92" s="256"/>
      <c r="B92" s="256" t="s">
        <v>293</v>
      </c>
      <c r="C92" s="256">
        <v>897</v>
      </c>
      <c r="D92" s="256">
        <v>111</v>
      </c>
      <c r="E92" s="259">
        <v>1126805</v>
      </c>
      <c r="F92" s="244"/>
      <c r="G92" s="244"/>
      <c r="H92" s="244"/>
      <c r="I92" s="244"/>
      <c r="J92" s="244"/>
      <c r="K92" s="244"/>
      <c r="L92" s="244"/>
      <c r="M92" s="244"/>
    </row>
    <row r="93" spans="1:13" x14ac:dyDescent="0.25">
      <c r="A93" s="267"/>
      <c r="B93" s="267"/>
      <c r="C93" s="268"/>
      <c r="D93" s="268"/>
      <c r="E93" s="261"/>
      <c r="F93" s="244"/>
      <c r="G93" s="244"/>
      <c r="H93" s="244"/>
      <c r="I93" s="244"/>
      <c r="J93" s="244"/>
      <c r="K93" s="244"/>
      <c r="L93" s="244"/>
      <c r="M93" s="244"/>
    </row>
    <row r="94" spans="1:13" x14ac:dyDescent="0.25">
      <c r="A94" s="267" t="s">
        <v>336</v>
      </c>
      <c r="B94" s="267"/>
      <c r="C94" s="268"/>
      <c r="D94" s="268"/>
      <c r="E94" s="261"/>
      <c r="F94" s="244"/>
      <c r="G94" s="244"/>
      <c r="H94" s="244"/>
      <c r="I94" s="244"/>
      <c r="J94" s="244"/>
      <c r="K94" s="244"/>
      <c r="L94" s="244"/>
      <c r="M94" s="244"/>
    </row>
    <row r="95" spans="1:13" x14ac:dyDescent="0.25">
      <c r="A95" s="256">
        <v>1</v>
      </c>
      <c r="B95" s="256" t="s">
        <v>286</v>
      </c>
      <c r="C95" s="257">
        <v>0</v>
      </c>
      <c r="D95" s="257">
        <v>0</v>
      </c>
      <c r="E95" s="259">
        <v>0</v>
      </c>
      <c r="F95" s="250"/>
      <c r="G95" s="250"/>
      <c r="H95" s="250"/>
      <c r="I95" s="250"/>
      <c r="J95" s="250"/>
      <c r="K95" s="250"/>
      <c r="L95" s="250"/>
      <c r="M95" s="250"/>
    </row>
    <row r="96" spans="1:13" x14ac:dyDescent="0.25">
      <c r="A96" s="256">
        <v>2</v>
      </c>
      <c r="B96" s="256" t="s">
        <v>287</v>
      </c>
      <c r="C96" s="256">
        <v>284</v>
      </c>
      <c r="D96" s="256">
        <v>73</v>
      </c>
      <c r="E96" s="259">
        <v>705472.27</v>
      </c>
      <c r="F96" s="244"/>
      <c r="G96" s="244"/>
      <c r="H96" s="244"/>
      <c r="I96" s="244"/>
      <c r="J96" s="244"/>
      <c r="K96" s="244"/>
      <c r="L96" s="244"/>
      <c r="M96" s="244"/>
    </row>
    <row r="97" spans="1:13" x14ac:dyDescent="0.25">
      <c r="A97" s="256">
        <v>3</v>
      </c>
      <c r="B97" s="256" t="s">
        <v>290</v>
      </c>
      <c r="C97" s="256">
        <v>783</v>
      </c>
      <c r="D97" s="256">
        <v>95</v>
      </c>
      <c r="E97" s="259">
        <v>997913.31</v>
      </c>
      <c r="F97" s="244"/>
      <c r="G97" s="244"/>
      <c r="H97" s="244"/>
      <c r="I97" s="244"/>
      <c r="J97" s="244"/>
      <c r="K97" s="244"/>
      <c r="L97" s="244"/>
      <c r="M97" s="244"/>
    </row>
    <row r="98" spans="1:13" x14ac:dyDescent="0.25">
      <c r="A98" s="256">
        <v>4</v>
      </c>
      <c r="B98" s="256" t="s">
        <v>291</v>
      </c>
      <c r="C98" s="257">
        <v>1215</v>
      </c>
      <c r="D98" s="257">
        <v>120</v>
      </c>
      <c r="E98" s="259">
        <v>1184081.3</v>
      </c>
      <c r="F98" s="244"/>
      <c r="G98" s="244"/>
      <c r="H98" s="244"/>
      <c r="I98" s="244"/>
      <c r="J98" s="244"/>
      <c r="K98" s="244"/>
      <c r="L98" s="244"/>
      <c r="M98" s="244"/>
    </row>
    <row r="99" spans="1:13" x14ac:dyDescent="0.25">
      <c r="A99" s="256">
        <v>5</v>
      </c>
      <c r="B99" s="256" t="s">
        <v>292</v>
      </c>
      <c r="C99" s="257">
        <v>283</v>
      </c>
      <c r="D99" s="257">
        <v>35</v>
      </c>
      <c r="E99" s="259">
        <v>406079.9</v>
      </c>
      <c r="F99" s="250"/>
      <c r="G99" s="250"/>
      <c r="H99" s="250"/>
      <c r="I99" s="250"/>
      <c r="J99" s="250"/>
      <c r="K99" s="250"/>
      <c r="L99" s="250"/>
      <c r="M99" s="250"/>
    </row>
    <row r="100" spans="1:13" x14ac:dyDescent="0.25">
      <c r="A100" s="256"/>
      <c r="B100" s="256" t="s">
        <v>293</v>
      </c>
      <c r="C100" s="256">
        <v>2565</v>
      </c>
      <c r="D100" s="256">
        <v>323</v>
      </c>
      <c r="E100" s="259">
        <v>3293546.78</v>
      </c>
      <c r="F100" s="244"/>
      <c r="G100" s="244"/>
      <c r="H100" s="244"/>
      <c r="I100" s="244"/>
      <c r="J100" s="244"/>
      <c r="K100" s="244"/>
      <c r="L100" s="244"/>
      <c r="M100" s="244"/>
    </row>
    <row r="101" spans="1:13" x14ac:dyDescent="0.25">
      <c r="A101" s="267"/>
      <c r="B101" s="267"/>
      <c r="C101" s="267"/>
      <c r="D101" s="267"/>
      <c r="E101" s="261"/>
      <c r="F101" s="244"/>
      <c r="G101" s="244"/>
      <c r="H101" s="244"/>
      <c r="I101" s="244"/>
      <c r="J101" s="244"/>
      <c r="K101" s="244"/>
      <c r="L101" s="244"/>
      <c r="M101" s="244"/>
    </row>
    <row r="102" spans="1:13" x14ac:dyDescent="0.25">
      <c r="A102" s="267" t="s">
        <v>337</v>
      </c>
      <c r="B102" s="267"/>
      <c r="C102" s="268"/>
      <c r="D102" s="268"/>
      <c r="E102" s="261"/>
      <c r="F102" s="244"/>
      <c r="G102" s="244"/>
      <c r="H102" s="244"/>
      <c r="I102" s="244"/>
      <c r="J102" s="244"/>
      <c r="K102" s="244"/>
      <c r="L102" s="244"/>
      <c r="M102" s="244"/>
    </row>
    <row r="103" spans="1:13" x14ac:dyDescent="0.25">
      <c r="A103" s="256">
        <v>1</v>
      </c>
      <c r="B103" s="256" t="s">
        <v>287</v>
      </c>
      <c r="C103" s="257">
        <v>525</v>
      </c>
      <c r="D103" s="257">
        <v>135</v>
      </c>
      <c r="E103" s="259">
        <v>857217.22</v>
      </c>
      <c r="F103" s="244"/>
      <c r="G103" s="244"/>
      <c r="H103" s="244"/>
      <c r="I103" s="244"/>
      <c r="J103" s="244"/>
      <c r="K103" s="244"/>
      <c r="L103" s="244"/>
      <c r="M103" s="244"/>
    </row>
    <row r="104" spans="1:13" x14ac:dyDescent="0.25">
      <c r="A104" s="256">
        <v>2</v>
      </c>
      <c r="B104" s="256" t="s">
        <v>290</v>
      </c>
      <c r="C104" s="257">
        <v>602</v>
      </c>
      <c r="D104" s="257">
        <v>73</v>
      </c>
      <c r="E104" s="259">
        <v>757008.81</v>
      </c>
      <c r="F104" s="244"/>
      <c r="G104" s="244"/>
      <c r="H104" s="244"/>
      <c r="I104" s="244"/>
      <c r="J104" s="244"/>
      <c r="K104" s="244"/>
      <c r="L104" s="244"/>
      <c r="M104" s="244"/>
    </row>
    <row r="105" spans="1:13" x14ac:dyDescent="0.25">
      <c r="A105" s="256">
        <v>3</v>
      </c>
      <c r="B105" s="256" t="s">
        <v>291</v>
      </c>
      <c r="C105" s="257">
        <v>2004</v>
      </c>
      <c r="D105" s="257">
        <v>198</v>
      </c>
      <c r="E105" s="259">
        <v>1915243</v>
      </c>
      <c r="F105" s="250"/>
      <c r="G105" s="250"/>
      <c r="H105" s="250"/>
      <c r="I105" s="250"/>
      <c r="J105" s="250"/>
      <c r="K105" s="250"/>
      <c r="L105" s="250"/>
      <c r="M105" s="250"/>
    </row>
    <row r="106" spans="1:13" x14ac:dyDescent="0.25">
      <c r="A106" s="256">
        <v>4</v>
      </c>
      <c r="B106" s="256" t="s">
        <v>292</v>
      </c>
      <c r="C106" s="256">
        <v>380</v>
      </c>
      <c r="D106" s="256">
        <v>47</v>
      </c>
      <c r="E106" s="259">
        <v>456032.5</v>
      </c>
      <c r="F106" s="244"/>
      <c r="G106" s="244"/>
      <c r="H106" s="244"/>
      <c r="I106" s="244"/>
      <c r="J106" s="244"/>
      <c r="K106" s="244"/>
      <c r="L106" s="244"/>
      <c r="M106" s="244"/>
    </row>
    <row r="107" spans="1:13" x14ac:dyDescent="0.25">
      <c r="A107" s="256"/>
      <c r="B107" s="256" t="s">
        <v>293</v>
      </c>
      <c r="C107" s="256">
        <v>3511</v>
      </c>
      <c r="D107" s="256">
        <v>453</v>
      </c>
      <c r="E107" s="259">
        <v>3985501.5300000003</v>
      </c>
      <c r="F107" s="244"/>
      <c r="G107" s="244"/>
      <c r="H107" s="244"/>
      <c r="I107" s="244"/>
      <c r="J107" s="244"/>
      <c r="K107" s="244"/>
      <c r="L107" s="244"/>
      <c r="M107" s="244"/>
    </row>
    <row r="108" spans="1:13" x14ac:dyDescent="0.25">
      <c r="A108" s="267"/>
      <c r="B108" s="267"/>
      <c r="C108" s="268"/>
      <c r="D108" s="268"/>
      <c r="E108" s="261"/>
      <c r="F108" s="244"/>
      <c r="G108" s="244"/>
      <c r="H108" s="244"/>
      <c r="I108" s="244"/>
      <c r="J108" s="244"/>
      <c r="K108" s="244"/>
      <c r="L108" s="244"/>
      <c r="M108" s="244"/>
    </row>
    <row r="109" spans="1:13" x14ac:dyDescent="0.25">
      <c r="A109" s="267" t="s">
        <v>338</v>
      </c>
      <c r="B109" s="267"/>
      <c r="C109" s="268"/>
      <c r="D109" s="268"/>
      <c r="E109" s="261"/>
      <c r="F109" s="250"/>
      <c r="G109" s="250"/>
      <c r="H109" s="250"/>
      <c r="I109" s="250"/>
      <c r="J109" s="250"/>
      <c r="K109" s="250"/>
      <c r="L109" s="250"/>
      <c r="M109" s="250"/>
    </row>
    <row r="110" spans="1:13" x14ac:dyDescent="0.25">
      <c r="A110" s="256">
        <v>1</v>
      </c>
      <c r="B110" s="256" t="s">
        <v>286</v>
      </c>
      <c r="C110" s="256">
        <v>48</v>
      </c>
      <c r="D110" s="256">
        <v>6</v>
      </c>
      <c r="E110" s="259">
        <v>45448.800000000003</v>
      </c>
      <c r="F110" s="244"/>
      <c r="G110" s="244"/>
      <c r="H110" s="244"/>
      <c r="I110" s="244"/>
      <c r="J110" s="244"/>
      <c r="K110" s="244"/>
      <c r="L110" s="244"/>
      <c r="M110" s="244"/>
    </row>
    <row r="111" spans="1:13" x14ac:dyDescent="0.25">
      <c r="A111" s="256">
        <v>2</v>
      </c>
      <c r="B111" s="256" t="s">
        <v>287</v>
      </c>
      <c r="C111" s="256">
        <v>163</v>
      </c>
      <c r="D111" s="256">
        <v>42</v>
      </c>
      <c r="E111" s="259">
        <v>249462.61</v>
      </c>
      <c r="F111" s="244"/>
      <c r="G111" s="244"/>
      <c r="H111" s="244"/>
      <c r="I111" s="244"/>
      <c r="J111" s="244"/>
      <c r="K111" s="244"/>
      <c r="L111" s="244"/>
      <c r="M111" s="244"/>
    </row>
    <row r="112" spans="1:13" x14ac:dyDescent="0.25">
      <c r="A112" s="256">
        <v>3</v>
      </c>
      <c r="B112" s="256" t="s">
        <v>290</v>
      </c>
      <c r="C112" s="257">
        <v>684</v>
      </c>
      <c r="D112" s="257">
        <v>83</v>
      </c>
      <c r="E112" s="259">
        <v>882645.63</v>
      </c>
      <c r="F112" s="244"/>
      <c r="G112" s="244"/>
      <c r="H112" s="244"/>
      <c r="I112" s="244"/>
      <c r="J112" s="244"/>
      <c r="K112" s="244"/>
      <c r="L112" s="244"/>
      <c r="M112" s="244"/>
    </row>
    <row r="113" spans="1:13" x14ac:dyDescent="0.25">
      <c r="A113" s="256">
        <v>4</v>
      </c>
      <c r="B113" s="256" t="s">
        <v>291</v>
      </c>
      <c r="C113" s="257">
        <v>2298</v>
      </c>
      <c r="D113" s="257">
        <v>227</v>
      </c>
      <c r="E113" s="259">
        <v>2348904.37</v>
      </c>
      <c r="F113" s="250"/>
      <c r="G113" s="250"/>
      <c r="H113" s="250"/>
      <c r="I113" s="250"/>
      <c r="J113" s="250"/>
      <c r="K113" s="250"/>
      <c r="L113" s="250"/>
      <c r="M113" s="250"/>
    </row>
    <row r="114" spans="1:13" x14ac:dyDescent="0.25">
      <c r="A114" s="256">
        <v>5</v>
      </c>
      <c r="B114" s="256" t="s">
        <v>292</v>
      </c>
      <c r="C114" s="256">
        <v>671</v>
      </c>
      <c r="D114" s="256">
        <v>83</v>
      </c>
      <c r="E114" s="259">
        <v>952704.95</v>
      </c>
      <c r="F114" s="244"/>
      <c r="G114" s="244"/>
      <c r="H114" s="244"/>
      <c r="I114" s="244"/>
      <c r="J114" s="244"/>
      <c r="K114" s="244"/>
      <c r="L114" s="244"/>
      <c r="M114" s="244"/>
    </row>
    <row r="115" spans="1:13" x14ac:dyDescent="0.25">
      <c r="A115" s="256"/>
      <c r="B115" s="256" t="s">
        <v>293</v>
      </c>
      <c r="C115" s="256">
        <v>3864</v>
      </c>
      <c r="D115" s="256">
        <v>441</v>
      </c>
      <c r="E115" s="259">
        <v>4479166.3600000003</v>
      </c>
      <c r="F115" s="244"/>
      <c r="G115" s="244"/>
      <c r="H115" s="244"/>
      <c r="I115" s="244"/>
      <c r="J115" s="244"/>
      <c r="K115" s="244"/>
      <c r="L115" s="244"/>
      <c r="M115" s="244"/>
    </row>
    <row r="116" spans="1:13" x14ac:dyDescent="0.25">
      <c r="A116" s="267"/>
      <c r="B116" s="267"/>
      <c r="C116" s="268"/>
      <c r="D116" s="268"/>
      <c r="E116" s="261"/>
      <c r="F116" s="244"/>
      <c r="G116" s="244"/>
      <c r="H116" s="244"/>
      <c r="I116" s="244"/>
      <c r="J116" s="244"/>
      <c r="K116" s="244"/>
      <c r="L116" s="244"/>
      <c r="M116" s="244"/>
    </row>
    <row r="117" spans="1:13" x14ac:dyDescent="0.25">
      <c r="A117" s="267" t="s">
        <v>339</v>
      </c>
      <c r="B117" s="267"/>
      <c r="C117" s="268"/>
      <c r="D117" s="268"/>
      <c r="E117" s="261"/>
      <c r="F117" s="250"/>
      <c r="G117" s="250"/>
      <c r="H117" s="250"/>
      <c r="I117" s="250"/>
      <c r="J117" s="250"/>
      <c r="K117" s="250"/>
      <c r="L117" s="250"/>
      <c r="M117" s="250"/>
    </row>
    <row r="118" spans="1:13" x14ac:dyDescent="0.25">
      <c r="A118" s="256">
        <v>1</v>
      </c>
      <c r="B118" s="256" t="s">
        <v>287</v>
      </c>
      <c r="C118" s="256">
        <v>389</v>
      </c>
      <c r="D118" s="256">
        <v>100</v>
      </c>
      <c r="E118" s="259">
        <v>502824.23</v>
      </c>
      <c r="F118" s="244"/>
      <c r="G118" s="244"/>
      <c r="H118" s="244"/>
      <c r="I118" s="244"/>
      <c r="J118" s="244"/>
      <c r="K118" s="244"/>
      <c r="L118" s="244"/>
      <c r="M118" s="244"/>
    </row>
    <row r="119" spans="1:13" x14ac:dyDescent="0.25">
      <c r="A119" s="256">
        <v>2</v>
      </c>
      <c r="B119" s="256" t="s">
        <v>292</v>
      </c>
      <c r="C119" s="257">
        <v>404</v>
      </c>
      <c r="D119" s="257">
        <v>50</v>
      </c>
      <c r="E119" s="259">
        <v>593604.35</v>
      </c>
      <c r="F119" s="244"/>
      <c r="G119" s="244"/>
      <c r="H119" s="244"/>
      <c r="I119" s="244"/>
      <c r="J119" s="244"/>
      <c r="K119" s="244"/>
      <c r="L119" s="244"/>
      <c r="M119" s="244"/>
    </row>
    <row r="120" spans="1:13" x14ac:dyDescent="0.25">
      <c r="A120" s="256"/>
      <c r="B120" s="256" t="s">
        <v>293</v>
      </c>
      <c r="C120" s="257">
        <v>793</v>
      </c>
      <c r="D120" s="257">
        <v>150</v>
      </c>
      <c r="E120" s="259">
        <v>1096428.58</v>
      </c>
      <c r="F120" s="250"/>
      <c r="G120" s="250"/>
      <c r="H120" s="250"/>
      <c r="I120" s="250"/>
      <c r="J120" s="250"/>
      <c r="K120" s="250"/>
      <c r="L120" s="250"/>
      <c r="M120" s="250"/>
    </row>
    <row r="121" spans="1:13" x14ac:dyDescent="0.25">
      <c r="A121" s="267"/>
      <c r="B121" s="267"/>
      <c r="C121" s="267"/>
      <c r="D121" s="267"/>
      <c r="E121" s="261"/>
      <c r="F121" s="244"/>
      <c r="G121" s="244"/>
      <c r="H121" s="244"/>
      <c r="I121" s="244"/>
      <c r="J121" s="244"/>
      <c r="K121" s="244"/>
      <c r="L121" s="244"/>
      <c r="M121" s="244"/>
    </row>
    <row r="122" spans="1:13" x14ac:dyDescent="0.25">
      <c r="A122" s="267" t="s">
        <v>340</v>
      </c>
      <c r="B122" s="267"/>
      <c r="C122" s="267"/>
      <c r="D122" s="267"/>
      <c r="E122" s="261"/>
      <c r="F122" s="244"/>
      <c r="G122" s="244"/>
      <c r="H122" s="244"/>
      <c r="I122" s="244"/>
      <c r="J122" s="244"/>
      <c r="K122" s="244"/>
      <c r="L122" s="244"/>
      <c r="M122" s="244"/>
    </row>
    <row r="123" spans="1:13" x14ac:dyDescent="0.25">
      <c r="A123" s="256">
        <v>1</v>
      </c>
      <c r="B123" s="256" t="s">
        <v>287</v>
      </c>
      <c r="C123" s="257">
        <v>358</v>
      </c>
      <c r="D123" s="257">
        <v>92</v>
      </c>
      <c r="E123" s="259">
        <v>698531.25</v>
      </c>
      <c r="F123" s="244"/>
      <c r="G123" s="244"/>
      <c r="H123" s="244"/>
      <c r="I123" s="244"/>
      <c r="J123" s="244"/>
      <c r="K123" s="244"/>
      <c r="L123" s="244"/>
      <c r="M123" s="244"/>
    </row>
    <row r="124" spans="1:13" x14ac:dyDescent="0.25">
      <c r="A124" s="256">
        <v>2</v>
      </c>
      <c r="B124" s="256" t="s">
        <v>290</v>
      </c>
      <c r="C124" s="257">
        <v>2555</v>
      </c>
      <c r="D124" s="257">
        <v>310</v>
      </c>
      <c r="E124" s="259">
        <v>3255564.71</v>
      </c>
      <c r="F124" s="244"/>
      <c r="G124" s="244"/>
      <c r="H124" s="244"/>
      <c r="I124" s="244"/>
      <c r="J124" s="244"/>
      <c r="K124" s="244"/>
      <c r="L124" s="244"/>
      <c r="M124" s="244"/>
    </row>
    <row r="125" spans="1:13" x14ac:dyDescent="0.25">
      <c r="A125" s="256">
        <v>3</v>
      </c>
      <c r="B125" s="256" t="s">
        <v>291</v>
      </c>
      <c r="C125" s="257">
        <v>1194</v>
      </c>
      <c r="D125" s="257">
        <v>118</v>
      </c>
      <c r="E125" s="259">
        <v>1263468.42</v>
      </c>
      <c r="F125" s="244"/>
      <c r="G125" s="244"/>
      <c r="H125" s="244"/>
      <c r="I125" s="244"/>
      <c r="J125" s="244"/>
      <c r="K125" s="244"/>
      <c r="L125" s="244"/>
      <c r="M125" s="244"/>
    </row>
    <row r="126" spans="1:13" x14ac:dyDescent="0.25">
      <c r="A126" s="256">
        <v>4</v>
      </c>
      <c r="B126" s="256" t="s">
        <v>292</v>
      </c>
      <c r="C126" s="257">
        <v>849</v>
      </c>
      <c r="D126" s="257">
        <v>105</v>
      </c>
      <c r="E126" s="259">
        <v>1256781.05</v>
      </c>
      <c r="F126" s="244"/>
      <c r="G126" s="244"/>
      <c r="H126" s="244"/>
      <c r="I126" s="244"/>
      <c r="J126" s="244"/>
      <c r="K126" s="244"/>
      <c r="L126" s="244"/>
      <c r="M126" s="244"/>
    </row>
    <row r="127" spans="1:13" x14ac:dyDescent="0.25">
      <c r="A127" s="256"/>
      <c r="B127" s="256" t="s">
        <v>293</v>
      </c>
      <c r="C127" s="257">
        <v>4956</v>
      </c>
      <c r="D127" s="257">
        <v>625</v>
      </c>
      <c r="E127" s="259">
        <v>6474345.4299999997</v>
      </c>
      <c r="F127" s="250"/>
      <c r="G127" s="250"/>
      <c r="H127" s="250"/>
      <c r="I127" s="250"/>
      <c r="J127" s="250"/>
      <c r="K127" s="250"/>
      <c r="L127" s="250"/>
      <c r="M127" s="250"/>
    </row>
    <row r="128" spans="1:13" x14ac:dyDescent="0.25">
      <c r="A128" s="267"/>
      <c r="B128" s="267"/>
      <c r="C128" s="267"/>
      <c r="D128" s="267"/>
      <c r="E128" s="261"/>
      <c r="F128" s="244"/>
      <c r="G128" s="244"/>
      <c r="H128" s="244"/>
      <c r="I128" s="244"/>
      <c r="J128" s="244"/>
      <c r="K128" s="244"/>
      <c r="L128" s="244"/>
      <c r="M128" s="244"/>
    </row>
    <row r="129" spans="1:13" x14ac:dyDescent="0.25">
      <c r="A129" s="267" t="s">
        <v>342</v>
      </c>
      <c r="B129" s="267"/>
      <c r="C129" s="267"/>
      <c r="D129" s="267"/>
      <c r="E129" s="261"/>
      <c r="F129" s="244"/>
      <c r="G129" s="244"/>
      <c r="H129" s="244"/>
      <c r="I129" s="244"/>
      <c r="J129" s="244"/>
      <c r="K129" s="244"/>
      <c r="L129" s="244"/>
      <c r="M129" s="244"/>
    </row>
    <row r="130" spans="1:13" x14ac:dyDescent="0.25">
      <c r="A130" s="256">
        <v>1</v>
      </c>
      <c r="B130" s="256" t="s">
        <v>287</v>
      </c>
      <c r="C130" s="257">
        <v>226</v>
      </c>
      <c r="D130" s="257">
        <v>58</v>
      </c>
      <c r="E130" s="259">
        <v>501130.89</v>
      </c>
      <c r="F130" s="244"/>
      <c r="G130" s="244"/>
      <c r="H130" s="244"/>
      <c r="I130" s="244"/>
      <c r="J130" s="244"/>
      <c r="K130" s="244"/>
      <c r="L130" s="244"/>
      <c r="M130" s="244"/>
    </row>
    <row r="131" spans="1:13" x14ac:dyDescent="0.25">
      <c r="A131" s="256">
        <v>2</v>
      </c>
      <c r="B131" s="256" t="s">
        <v>290</v>
      </c>
      <c r="C131" s="257">
        <v>692</v>
      </c>
      <c r="D131" s="257">
        <v>84</v>
      </c>
      <c r="E131" s="259">
        <v>836227.68</v>
      </c>
      <c r="F131" s="244"/>
      <c r="G131" s="244"/>
      <c r="H131" s="244"/>
      <c r="I131" s="244"/>
      <c r="J131" s="244"/>
      <c r="K131" s="244"/>
      <c r="L131" s="244"/>
      <c r="M131" s="244"/>
    </row>
    <row r="132" spans="1:13" x14ac:dyDescent="0.25">
      <c r="A132" s="256">
        <v>3</v>
      </c>
      <c r="B132" s="256" t="s">
        <v>291</v>
      </c>
      <c r="C132" s="257">
        <v>850</v>
      </c>
      <c r="D132" s="257">
        <v>84</v>
      </c>
      <c r="E132" s="259">
        <v>818653.49</v>
      </c>
      <c r="F132" s="244"/>
      <c r="G132" s="244"/>
      <c r="H132" s="244"/>
      <c r="I132" s="244"/>
      <c r="J132" s="244"/>
      <c r="K132" s="244"/>
      <c r="L132" s="244"/>
      <c r="M132" s="244"/>
    </row>
    <row r="133" spans="1:13" x14ac:dyDescent="0.25">
      <c r="A133" s="256">
        <v>4</v>
      </c>
      <c r="B133" s="256" t="s">
        <v>292</v>
      </c>
      <c r="C133" s="257">
        <v>388</v>
      </c>
      <c r="D133" s="257">
        <v>48</v>
      </c>
      <c r="E133" s="259">
        <v>604452.37</v>
      </c>
      <c r="F133" s="244"/>
      <c r="G133" s="244"/>
      <c r="H133" s="244"/>
      <c r="I133" s="244"/>
      <c r="J133" s="244"/>
      <c r="K133" s="244"/>
      <c r="L133" s="244"/>
      <c r="M133" s="244"/>
    </row>
    <row r="134" spans="1:13" x14ac:dyDescent="0.25">
      <c r="A134" s="256"/>
      <c r="B134" s="256" t="s">
        <v>293</v>
      </c>
      <c r="C134" s="257">
        <v>2156</v>
      </c>
      <c r="D134" s="257">
        <v>274</v>
      </c>
      <c r="E134" s="259">
        <v>2760464.43</v>
      </c>
      <c r="F134" s="244"/>
      <c r="G134" s="244"/>
      <c r="H134" s="244"/>
      <c r="I134" s="244"/>
      <c r="J134" s="244"/>
      <c r="K134" s="244"/>
      <c r="L134" s="244"/>
      <c r="M134" s="244"/>
    </row>
    <row r="135" spans="1:13" x14ac:dyDescent="0.25">
      <c r="A135" s="267"/>
      <c r="B135" s="267"/>
      <c r="C135" s="268"/>
      <c r="D135" s="268"/>
      <c r="E135" s="261"/>
      <c r="F135" s="250"/>
      <c r="G135" s="250"/>
      <c r="H135" s="250"/>
      <c r="I135" s="250"/>
      <c r="J135" s="250"/>
      <c r="K135" s="250"/>
      <c r="L135" s="250"/>
      <c r="M135" s="250"/>
    </row>
    <row r="136" spans="1:13" x14ac:dyDescent="0.25">
      <c r="A136" s="267" t="s">
        <v>343</v>
      </c>
      <c r="B136" s="267"/>
      <c r="C136" s="267"/>
      <c r="D136" s="267"/>
      <c r="E136" s="261"/>
      <c r="F136" s="244"/>
      <c r="G136" s="244"/>
      <c r="H136" s="244"/>
      <c r="I136" s="244"/>
      <c r="J136" s="244"/>
      <c r="K136" s="244"/>
      <c r="L136" s="244"/>
      <c r="M136" s="244"/>
    </row>
    <row r="137" spans="1:13" x14ac:dyDescent="0.25">
      <c r="A137" s="256">
        <v>1</v>
      </c>
      <c r="B137" s="256" t="s">
        <v>287</v>
      </c>
      <c r="C137" s="256">
        <v>163</v>
      </c>
      <c r="D137" s="256">
        <v>42</v>
      </c>
      <c r="E137" s="259">
        <v>207956.35</v>
      </c>
      <c r="F137" s="244"/>
      <c r="G137" s="244"/>
      <c r="H137" s="244"/>
      <c r="I137" s="244"/>
      <c r="J137" s="244"/>
      <c r="K137" s="244"/>
      <c r="L137" s="244"/>
      <c r="M137" s="244"/>
    </row>
    <row r="138" spans="1:13" x14ac:dyDescent="0.25">
      <c r="A138" s="256">
        <v>2</v>
      </c>
      <c r="B138" s="256" t="s">
        <v>290</v>
      </c>
      <c r="C138" s="257">
        <v>2176</v>
      </c>
      <c r="D138" s="257">
        <v>264</v>
      </c>
      <c r="E138" s="259">
        <v>2762926.3</v>
      </c>
      <c r="F138" s="244"/>
      <c r="G138" s="244"/>
      <c r="H138" s="244"/>
      <c r="I138" s="244"/>
      <c r="J138" s="244"/>
      <c r="K138" s="244"/>
      <c r="L138" s="244"/>
      <c r="M138" s="244"/>
    </row>
    <row r="139" spans="1:13" x14ac:dyDescent="0.25">
      <c r="A139" s="256">
        <v>3</v>
      </c>
      <c r="B139" s="256" t="s">
        <v>291</v>
      </c>
      <c r="C139" s="257">
        <v>2925</v>
      </c>
      <c r="D139" s="257">
        <v>289</v>
      </c>
      <c r="E139" s="259">
        <v>2961041.41</v>
      </c>
      <c r="F139" s="244"/>
      <c r="G139" s="244"/>
      <c r="H139" s="244"/>
      <c r="I139" s="244"/>
      <c r="J139" s="244"/>
      <c r="K139" s="244"/>
      <c r="L139" s="244"/>
      <c r="M139" s="244"/>
    </row>
    <row r="140" spans="1:13" x14ac:dyDescent="0.25">
      <c r="A140" s="256">
        <v>4</v>
      </c>
      <c r="B140" s="256" t="s">
        <v>292</v>
      </c>
      <c r="C140" s="257">
        <v>720</v>
      </c>
      <c r="D140" s="257">
        <v>89</v>
      </c>
      <c r="E140" s="259">
        <v>903539.8</v>
      </c>
      <c r="F140" s="244"/>
      <c r="G140" s="244"/>
      <c r="H140" s="244"/>
      <c r="I140" s="244"/>
      <c r="J140" s="244"/>
      <c r="K140" s="244"/>
      <c r="L140" s="244"/>
      <c r="M140" s="244"/>
    </row>
    <row r="141" spans="1:13" x14ac:dyDescent="0.25">
      <c r="A141" s="256"/>
      <c r="B141" s="256" t="s">
        <v>293</v>
      </c>
      <c r="C141" s="257">
        <v>5984</v>
      </c>
      <c r="D141" s="257">
        <v>684</v>
      </c>
      <c r="E141" s="259">
        <v>6835463.8600000003</v>
      </c>
      <c r="F141" s="244"/>
      <c r="G141" s="244"/>
      <c r="H141" s="244"/>
      <c r="I141" s="244"/>
      <c r="J141" s="244"/>
      <c r="K141" s="244"/>
      <c r="L141" s="244"/>
      <c r="M141" s="244"/>
    </row>
    <row r="142" spans="1:13" x14ac:dyDescent="0.25">
      <c r="A142" s="267"/>
      <c r="B142" s="267"/>
      <c r="C142" s="268"/>
      <c r="D142" s="268"/>
      <c r="E142" s="261"/>
      <c r="F142" s="250"/>
      <c r="G142" s="250"/>
      <c r="H142" s="250"/>
      <c r="I142" s="250"/>
      <c r="J142" s="250"/>
      <c r="K142" s="250"/>
      <c r="L142" s="250"/>
      <c r="M142" s="250"/>
    </row>
    <row r="143" spans="1:13" x14ac:dyDescent="0.25">
      <c r="A143" s="267" t="s">
        <v>344</v>
      </c>
      <c r="B143" s="267"/>
      <c r="C143" s="267"/>
      <c r="D143" s="267"/>
      <c r="E143" s="261"/>
      <c r="F143" s="244"/>
      <c r="G143" s="244"/>
      <c r="H143" s="244"/>
      <c r="I143" s="244"/>
      <c r="J143" s="244"/>
      <c r="K143" s="244"/>
      <c r="L143" s="244"/>
      <c r="M143" s="244"/>
    </row>
    <row r="144" spans="1:13" x14ac:dyDescent="0.25">
      <c r="A144" s="256">
        <v>1</v>
      </c>
      <c r="B144" s="256" t="s">
        <v>286</v>
      </c>
      <c r="C144" s="256">
        <v>1018</v>
      </c>
      <c r="D144" s="256">
        <v>126</v>
      </c>
      <c r="E144" s="259">
        <v>1285569.18</v>
      </c>
      <c r="F144" s="244"/>
      <c r="G144" s="244"/>
      <c r="H144" s="244"/>
      <c r="I144" s="244"/>
      <c r="J144" s="244"/>
      <c r="K144" s="244"/>
      <c r="L144" s="244"/>
      <c r="M144" s="244"/>
    </row>
    <row r="145" spans="1:13" x14ac:dyDescent="0.25">
      <c r="A145" s="256">
        <v>2</v>
      </c>
      <c r="B145" s="256" t="s">
        <v>287</v>
      </c>
      <c r="C145" s="257">
        <v>311</v>
      </c>
      <c r="D145" s="257">
        <v>80</v>
      </c>
      <c r="E145" s="259">
        <v>702029.29</v>
      </c>
      <c r="F145" s="244"/>
      <c r="G145" s="244"/>
      <c r="H145" s="244"/>
      <c r="I145" s="244"/>
      <c r="J145" s="244"/>
      <c r="K145" s="244"/>
      <c r="L145" s="244"/>
      <c r="M145" s="244"/>
    </row>
    <row r="146" spans="1:13" x14ac:dyDescent="0.25">
      <c r="A146" s="256">
        <v>3</v>
      </c>
      <c r="B146" s="256" t="s">
        <v>289</v>
      </c>
      <c r="C146" s="257">
        <v>1605</v>
      </c>
      <c r="D146" s="257">
        <v>155</v>
      </c>
      <c r="E146" s="259">
        <v>1683632.87</v>
      </c>
      <c r="F146" s="250"/>
      <c r="G146" s="250"/>
      <c r="H146" s="250"/>
      <c r="I146" s="250"/>
      <c r="J146" s="250"/>
      <c r="K146" s="250"/>
      <c r="L146" s="250"/>
      <c r="M146" s="250"/>
    </row>
    <row r="147" spans="1:13" x14ac:dyDescent="0.25">
      <c r="A147" s="256">
        <v>4</v>
      </c>
      <c r="B147" s="256" t="s">
        <v>291</v>
      </c>
      <c r="C147" s="256">
        <v>5365</v>
      </c>
      <c r="D147" s="256">
        <v>530</v>
      </c>
      <c r="E147" s="259">
        <v>5529288.9800000004</v>
      </c>
      <c r="F147" s="244"/>
      <c r="G147" s="244"/>
      <c r="H147" s="244"/>
      <c r="I147" s="244"/>
      <c r="J147" s="244"/>
      <c r="K147" s="244"/>
      <c r="L147" s="244"/>
      <c r="M147" s="244"/>
    </row>
    <row r="148" spans="1:13" x14ac:dyDescent="0.25">
      <c r="A148" s="256">
        <v>5</v>
      </c>
      <c r="B148" s="256" t="s">
        <v>292</v>
      </c>
      <c r="C148" s="257">
        <v>970</v>
      </c>
      <c r="D148" s="257">
        <v>120</v>
      </c>
      <c r="E148" s="259">
        <v>1343626.82</v>
      </c>
      <c r="F148" s="244"/>
      <c r="G148" s="244"/>
      <c r="H148" s="244"/>
      <c r="I148" s="244"/>
      <c r="J148" s="244"/>
      <c r="K148" s="244"/>
      <c r="L148" s="244"/>
      <c r="M148" s="244"/>
    </row>
    <row r="149" spans="1:13" x14ac:dyDescent="0.25">
      <c r="A149" s="256"/>
      <c r="B149" s="256" t="s">
        <v>293</v>
      </c>
      <c r="C149" s="257">
        <v>9269</v>
      </c>
      <c r="D149" s="257">
        <v>1011</v>
      </c>
      <c r="E149" s="259">
        <v>10544147.140000001</v>
      </c>
      <c r="F149" s="244"/>
      <c r="G149" s="244"/>
      <c r="H149" s="244"/>
      <c r="I149" s="244"/>
      <c r="J149" s="244"/>
      <c r="K149" s="244"/>
      <c r="L149" s="244"/>
      <c r="M149" s="244"/>
    </row>
    <row r="150" spans="1:13" x14ac:dyDescent="0.25">
      <c r="A150" s="267"/>
      <c r="B150" s="267"/>
      <c r="C150" s="268"/>
      <c r="D150" s="268"/>
      <c r="E150" s="261"/>
      <c r="F150" s="244"/>
      <c r="G150" s="244"/>
      <c r="H150" s="244"/>
      <c r="I150" s="244"/>
      <c r="J150" s="244"/>
      <c r="K150" s="244"/>
      <c r="L150" s="244"/>
      <c r="M150" s="244"/>
    </row>
    <row r="151" spans="1:13" x14ac:dyDescent="0.25">
      <c r="A151" s="267" t="s">
        <v>345</v>
      </c>
      <c r="B151" s="267"/>
      <c r="C151" s="268"/>
      <c r="D151" s="268"/>
      <c r="E151" s="261"/>
      <c r="F151" s="244"/>
      <c r="G151" s="244"/>
      <c r="H151" s="244"/>
      <c r="I151" s="244"/>
      <c r="J151" s="244"/>
      <c r="K151" s="244"/>
      <c r="L151" s="244"/>
      <c r="M151" s="244"/>
    </row>
    <row r="152" spans="1:13" x14ac:dyDescent="0.25">
      <c r="A152" s="256">
        <v>1</v>
      </c>
      <c r="B152" s="256" t="s">
        <v>286</v>
      </c>
      <c r="C152" s="257">
        <v>404</v>
      </c>
      <c r="D152" s="257">
        <v>50</v>
      </c>
      <c r="E152" s="259">
        <v>483985</v>
      </c>
      <c r="F152" s="250"/>
      <c r="G152" s="250"/>
      <c r="H152" s="250"/>
      <c r="I152" s="250"/>
      <c r="J152" s="250"/>
      <c r="K152" s="250"/>
      <c r="L152" s="250"/>
      <c r="M152" s="250"/>
    </row>
    <row r="153" spans="1:13" x14ac:dyDescent="0.25">
      <c r="A153" s="256">
        <v>2</v>
      </c>
      <c r="B153" s="256" t="s">
        <v>287</v>
      </c>
      <c r="C153" s="256">
        <v>584</v>
      </c>
      <c r="D153" s="256">
        <v>150</v>
      </c>
      <c r="E153" s="259">
        <v>843907.85</v>
      </c>
      <c r="F153" s="244"/>
      <c r="G153" s="244"/>
      <c r="H153" s="244"/>
      <c r="I153" s="244"/>
      <c r="J153" s="244"/>
      <c r="K153" s="244"/>
      <c r="L153" s="244"/>
      <c r="M153" s="244"/>
    </row>
    <row r="154" spans="1:13" x14ac:dyDescent="0.25">
      <c r="A154" s="256">
        <v>3</v>
      </c>
      <c r="B154" s="256" t="s">
        <v>290</v>
      </c>
      <c r="C154" s="256">
        <v>198</v>
      </c>
      <c r="D154" s="256">
        <v>24</v>
      </c>
      <c r="E154" s="259">
        <v>239853.75</v>
      </c>
      <c r="F154" s="244"/>
      <c r="G154" s="244"/>
      <c r="H154" s="244"/>
      <c r="I154" s="244"/>
      <c r="J154" s="244"/>
      <c r="K154" s="244"/>
      <c r="L154" s="244"/>
      <c r="M154" s="244"/>
    </row>
    <row r="155" spans="1:13" x14ac:dyDescent="0.25">
      <c r="A155" s="256">
        <v>4</v>
      </c>
      <c r="B155" s="256" t="s">
        <v>291</v>
      </c>
      <c r="C155" s="257">
        <v>1113</v>
      </c>
      <c r="D155" s="257">
        <v>110</v>
      </c>
      <c r="E155" s="259">
        <v>1229877</v>
      </c>
      <c r="F155" s="244"/>
      <c r="G155" s="244"/>
      <c r="H155" s="244"/>
      <c r="I155" s="244"/>
      <c r="J155" s="244"/>
      <c r="K155" s="244"/>
      <c r="L155" s="244"/>
      <c r="M155" s="244"/>
    </row>
    <row r="156" spans="1:13" x14ac:dyDescent="0.25">
      <c r="A156" s="256">
        <v>5</v>
      </c>
      <c r="B156" s="256" t="s">
        <v>292</v>
      </c>
      <c r="C156" s="257">
        <v>461</v>
      </c>
      <c r="D156" s="257">
        <v>57</v>
      </c>
      <c r="E156" s="259">
        <v>638222.74</v>
      </c>
      <c r="F156" s="250"/>
      <c r="G156" s="250"/>
      <c r="H156" s="250"/>
      <c r="I156" s="250"/>
      <c r="J156" s="250"/>
      <c r="K156" s="250"/>
      <c r="L156" s="250"/>
      <c r="M156" s="250"/>
    </row>
    <row r="157" spans="1:13" x14ac:dyDescent="0.25">
      <c r="A157" s="256"/>
      <c r="B157" s="256" t="s">
        <v>293</v>
      </c>
      <c r="C157" s="256">
        <v>2760</v>
      </c>
      <c r="D157" s="256">
        <v>391</v>
      </c>
      <c r="E157" s="259">
        <v>3435846.34</v>
      </c>
      <c r="F157" s="244"/>
      <c r="G157" s="244"/>
      <c r="H157" s="244"/>
      <c r="I157" s="244"/>
      <c r="J157" s="244"/>
      <c r="K157" s="244"/>
      <c r="L157" s="244"/>
      <c r="M157" s="244"/>
    </row>
    <row r="158" spans="1:13" x14ac:dyDescent="0.25">
      <c r="A158" s="267"/>
      <c r="B158" s="267"/>
      <c r="C158" s="267"/>
      <c r="D158" s="267"/>
      <c r="E158" s="261"/>
      <c r="F158" s="244"/>
      <c r="G158" s="244"/>
      <c r="H158" s="244"/>
      <c r="I158" s="244"/>
      <c r="J158" s="244"/>
      <c r="K158" s="244"/>
      <c r="L158" s="244"/>
      <c r="M158" s="244"/>
    </row>
    <row r="159" spans="1:13" x14ac:dyDescent="0.25">
      <c r="A159" s="267" t="s">
        <v>346</v>
      </c>
      <c r="B159" s="267"/>
      <c r="C159" s="268"/>
      <c r="D159" s="268"/>
      <c r="E159" s="261"/>
      <c r="F159" s="244"/>
      <c r="G159" s="244"/>
      <c r="H159" s="244"/>
      <c r="I159" s="244"/>
      <c r="J159" s="244"/>
      <c r="K159" s="244"/>
      <c r="L159" s="244"/>
      <c r="M159" s="244"/>
    </row>
    <row r="160" spans="1:13" x14ac:dyDescent="0.25">
      <c r="A160" s="256">
        <v>1</v>
      </c>
      <c r="B160" s="256" t="s">
        <v>287</v>
      </c>
      <c r="C160" s="257">
        <v>412</v>
      </c>
      <c r="D160" s="257">
        <v>106</v>
      </c>
      <c r="E160" s="259">
        <v>645639.97</v>
      </c>
      <c r="F160" s="244"/>
      <c r="G160" s="244"/>
      <c r="H160" s="244"/>
      <c r="I160" s="244"/>
      <c r="J160" s="244"/>
      <c r="K160" s="244"/>
      <c r="L160" s="244"/>
      <c r="M160" s="244"/>
    </row>
    <row r="161" spans="1:13" x14ac:dyDescent="0.25">
      <c r="A161" s="256">
        <v>2</v>
      </c>
      <c r="B161" s="256" t="s">
        <v>289</v>
      </c>
      <c r="C161" s="257">
        <v>621</v>
      </c>
      <c r="D161" s="257">
        <v>60</v>
      </c>
      <c r="E161" s="259">
        <v>605455.55000000005</v>
      </c>
      <c r="F161" s="244"/>
      <c r="G161" s="244"/>
      <c r="H161" s="244"/>
      <c r="I161" s="244"/>
      <c r="J161" s="244"/>
      <c r="K161" s="244"/>
      <c r="L161" s="244"/>
      <c r="M161" s="244"/>
    </row>
    <row r="162" spans="1:13" x14ac:dyDescent="0.25">
      <c r="A162" s="256">
        <v>3</v>
      </c>
      <c r="B162" s="256" t="s">
        <v>290</v>
      </c>
      <c r="C162" s="257">
        <v>766</v>
      </c>
      <c r="D162" s="257">
        <v>93</v>
      </c>
      <c r="E162" s="259">
        <v>974550.9</v>
      </c>
      <c r="F162" s="244"/>
      <c r="G162" s="244"/>
      <c r="H162" s="244"/>
      <c r="I162" s="244"/>
      <c r="J162" s="244"/>
      <c r="K162" s="244"/>
      <c r="L162" s="244"/>
      <c r="M162" s="244"/>
    </row>
    <row r="163" spans="1:13" x14ac:dyDescent="0.25">
      <c r="A163" s="256">
        <v>4</v>
      </c>
      <c r="B163" s="256" t="s">
        <v>291</v>
      </c>
      <c r="C163" s="257">
        <v>2885</v>
      </c>
      <c r="D163" s="257">
        <v>285</v>
      </c>
      <c r="E163" s="259">
        <v>3052293</v>
      </c>
      <c r="F163" s="244"/>
      <c r="G163" s="244"/>
      <c r="H163" s="244"/>
      <c r="I163" s="244"/>
      <c r="J163" s="244"/>
      <c r="K163" s="244"/>
      <c r="L163" s="244"/>
      <c r="M163" s="244"/>
    </row>
    <row r="164" spans="1:13" x14ac:dyDescent="0.25">
      <c r="A164" s="256"/>
      <c r="B164" s="256" t="s">
        <v>293</v>
      </c>
      <c r="C164" s="257">
        <v>4684</v>
      </c>
      <c r="D164" s="257">
        <v>544</v>
      </c>
      <c r="E164" s="259">
        <v>5277939.42</v>
      </c>
      <c r="F164" s="244"/>
      <c r="G164" s="244"/>
      <c r="H164" s="244"/>
      <c r="I164" s="244"/>
      <c r="J164" s="244"/>
      <c r="K164" s="244"/>
      <c r="L164" s="244"/>
      <c r="M164" s="244"/>
    </row>
    <row r="165" spans="1:13" x14ac:dyDescent="0.25">
      <c r="A165" s="267"/>
      <c r="B165" s="267"/>
      <c r="C165" s="268"/>
      <c r="D165" s="268"/>
      <c r="E165" s="261"/>
      <c r="F165" s="244"/>
      <c r="G165" s="244"/>
      <c r="H165" s="244"/>
      <c r="I165" s="244"/>
      <c r="J165" s="244"/>
      <c r="K165" s="244"/>
      <c r="L165" s="244"/>
      <c r="M165" s="244"/>
    </row>
    <row r="166" spans="1:13" x14ac:dyDescent="0.25">
      <c r="A166" s="267" t="s">
        <v>347</v>
      </c>
      <c r="B166" s="267"/>
      <c r="C166" s="268"/>
      <c r="D166" s="268"/>
      <c r="E166" s="261"/>
      <c r="F166" s="244"/>
      <c r="G166" s="244"/>
      <c r="H166" s="244"/>
      <c r="I166" s="244"/>
      <c r="J166" s="244"/>
      <c r="K166" s="244"/>
      <c r="L166" s="244"/>
      <c r="M166" s="244"/>
    </row>
    <row r="167" spans="1:13" x14ac:dyDescent="0.25">
      <c r="A167" s="256">
        <v>1</v>
      </c>
      <c r="B167" s="256" t="s">
        <v>289</v>
      </c>
      <c r="C167" s="257">
        <v>10157</v>
      </c>
      <c r="D167" s="257">
        <v>981</v>
      </c>
      <c r="E167" s="259">
        <v>10431880.16</v>
      </c>
      <c r="F167" s="250"/>
      <c r="G167" s="250"/>
      <c r="H167" s="250"/>
      <c r="I167" s="250"/>
      <c r="J167" s="250"/>
      <c r="K167" s="250"/>
      <c r="L167" s="250"/>
      <c r="M167" s="250"/>
    </row>
    <row r="168" spans="1:13" x14ac:dyDescent="0.25">
      <c r="A168" s="256"/>
      <c r="B168" s="256" t="s">
        <v>293</v>
      </c>
      <c r="C168" s="256">
        <v>10157</v>
      </c>
      <c r="D168" s="256">
        <v>981</v>
      </c>
      <c r="E168" s="259">
        <v>10431880.16</v>
      </c>
      <c r="F168" s="244"/>
      <c r="G168" s="244"/>
      <c r="H168" s="244"/>
      <c r="I168" s="244"/>
      <c r="J168" s="244"/>
      <c r="K168" s="244"/>
      <c r="L168" s="244"/>
      <c r="M168" s="244"/>
    </row>
    <row r="169" spans="1:13" x14ac:dyDescent="0.25">
      <c r="A169" s="267"/>
      <c r="B169" s="267"/>
      <c r="C169" s="267"/>
      <c r="D169" s="267"/>
      <c r="E169" s="261"/>
      <c r="F169" s="244"/>
      <c r="G169" s="244"/>
      <c r="H169" s="244"/>
      <c r="I169" s="244"/>
      <c r="J169" s="244"/>
      <c r="K169" s="244"/>
      <c r="L169" s="244"/>
      <c r="M169" s="244"/>
    </row>
    <row r="170" spans="1:13" x14ac:dyDescent="0.25">
      <c r="A170" s="267" t="s">
        <v>348</v>
      </c>
      <c r="B170" s="267"/>
      <c r="C170" s="268"/>
      <c r="D170" s="268"/>
      <c r="E170" s="261"/>
      <c r="F170" s="244"/>
      <c r="G170" s="244"/>
      <c r="H170" s="244"/>
      <c r="I170" s="244"/>
      <c r="J170" s="244"/>
      <c r="K170" s="244"/>
      <c r="L170" s="244"/>
      <c r="M170" s="244"/>
    </row>
    <row r="171" spans="1:13" x14ac:dyDescent="0.25">
      <c r="A171" s="256">
        <v>1</v>
      </c>
      <c r="B171" s="256" t="s">
        <v>303</v>
      </c>
      <c r="C171" s="257">
        <v>2119</v>
      </c>
      <c r="D171" s="257">
        <v>312</v>
      </c>
      <c r="E171" s="259">
        <v>16448920.01</v>
      </c>
      <c r="F171" s="250"/>
      <c r="G171" s="250"/>
      <c r="H171" s="250"/>
      <c r="I171" s="250"/>
      <c r="J171" s="250"/>
      <c r="K171" s="250"/>
      <c r="L171" s="250"/>
      <c r="M171" s="250"/>
    </row>
    <row r="172" spans="1:13" x14ac:dyDescent="0.25">
      <c r="A172" s="256">
        <v>2</v>
      </c>
      <c r="B172" s="256" t="s">
        <v>306</v>
      </c>
      <c r="C172" s="256">
        <v>7547</v>
      </c>
      <c r="D172" s="256">
        <v>798</v>
      </c>
      <c r="E172" s="259">
        <v>53815394.18</v>
      </c>
      <c r="F172" s="244"/>
      <c r="G172" s="244"/>
      <c r="H172" s="244"/>
      <c r="I172" s="244"/>
      <c r="J172" s="244"/>
      <c r="K172" s="244"/>
      <c r="L172" s="244"/>
      <c r="M172" s="244"/>
    </row>
    <row r="173" spans="1:13" x14ac:dyDescent="0.25">
      <c r="A173" s="256"/>
      <c r="B173" s="256" t="s">
        <v>293</v>
      </c>
      <c r="C173" s="256">
        <v>9666</v>
      </c>
      <c r="D173" s="256">
        <v>1110</v>
      </c>
      <c r="E173" s="259">
        <v>70264314.189999998</v>
      </c>
      <c r="F173" s="244"/>
      <c r="G173" s="244"/>
      <c r="H173" s="244"/>
      <c r="I173" s="244"/>
      <c r="J173" s="244"/>
      <c r="K173" s="244"/>
      <c r="L173" s="244"/>
      <c r="M173" s="244"/>
    </row>
    <row r="174" spans="1:13" x14ac:dyDescent="0.25">
      <c r="A174" s="267"/>
      <c r="B174" s="267"/>
      <c r="C174" s="268"/>
      <c r="D174" s="268"/>
      <c r="E174" s="261"/>
      <c r="F174" s="244"/>
      <c r="G174" s="244"/>
      <c r="H174" s="244"/>
      <c r="I174" s="244"/>
      <c r="J174" s="244"/>
      <c r="K174" s="244"/>
      <c r="L174" s="244"/>
      <c r="M174" s="244"/>
    </row>
    <row r="175" spans="1:13" x14ac:dyDescent="0.25">
      <c r="A175" s="267" t="s">
        <v>349</v>
      </c>
      <c r="B175" s="267"/>
      <c r="C175" s="268"/>
      <c r="D175" s="268"/>
      <c r="E175" s="261"/>
      <c r="F175" s="250"/>
      <c r="G175" s="250"/>
      <c r="H175" s="250"/>
      <c r="I175" s="250"/>
      <c r="J175" s="250"/>
      <c r="K175" s="250"/>
      <c r="L175" s="250"/>
      <c r="M175" s="250"/>
    </row>
    <row r="176" spans="1:13" x14ac:dyDescent="0.25">
      <c r="A176" s="256">
        <v>1</v>
      </c>
      <c r="B176" s="256" t="s">
        <v>307</v>
      </c>
      <c r="C176" s="256">
        <v>70556</v>
      </c>
      <c r="D176" s="256">
        <v>5975</v>
      </c>
      <c r="E176" s="259">
        <v>596592332.12</v>
      </c>
      <c r="F176" s="244"/>
      <c r="G176" s="244"/>
      <c r="H176" s="244"/>
      <c r="I176" s="244"/>
      <c r="J176" s="244"/>
      <c r="K176" s="244"/>
      <c r="L176" s="244"/>
      <c r="M176" s="244"/>
    </row>
    <row r="177" spans="1:13" x14ac:dyDescent="0.25">
      <c r="A177" s="256">
        <v>2</v>
      </c>
      <c r="B177" s="256" t="s">
        <v>314</v>
      </c>
      <c r="C177" s="256">
        <v>24215</v>
      </c>
      <c r="D177" s="256">
        <v>738</v>
      </c>
      <c r="E177" s="259">
        <v>39796900.920000002</v>
      </c>
      <c r="F177" s="244"/>
      <c r="G177" s="244"/>
      <c r="H177" s="244"/>
      <c r="I177" s="244"/>
      <c r="J177" s="244"/>
      <c r="K177" s="244"/>
      <c r="L177" s="244"/>
      <c r="M177" s="244"/>
    </row>
    <row r="178" spans="1:13" x14ac:dyDescent="0.25">
      <c r="A178" s="256"/>
      <c r="B178" s="256" t="s">
        <v>293</v>
      </c>
      <c r="C178" s="257">
        <v>94771</v>
      </c>
      <c r="D178" s="257">
        <v>6713</v>
      </c>
      <c r="E178" s="259">
        <v>636389233.03999996</v>
      </c>
      <c r="F178" s="244"/>
      <c r="G178" s="244"/>
      <c r="H178" s="244"/>
      <c r="I178" s="244"/>
      <c r="J178" s="244"/>
      <c r="K178" s="244"/>
      <c r="L178" s="244"/>
      <c r="M178" s="244"/>
    </row>
    <row r="179" spans="1:13" x14ac:dyDescent="0.25">
      <c r="A179" s="267"/>
      <c r="B179" s="267"/>
      <c r="C179" s="268"/>
      <c r="D179" s="268"/>
      <c r="E179" s="261"/>
      <c r="F179" s="250"/>
      <c r="G179" s="250"/>
      <c r="H179" s="250"/>
      <c r="I179" s="250"/>
      <c r="J179" s="250"/>
      <c r="K179" s="250"/>
      <c r="L179" s="250"/>
      <c r="M179" s="250"/>
    </row>
    <row r="180" spans="1:13" x14ac:dyDescent="0.25">
      <c r="A180" s="267" t="s">
        <v>350</v>
      </c>
      <c r="B180" s="267"/>
      <c r="C180" s="267"/>
      <c r="D180" s="267"/>
      <c r="E180" s="261"/>
      <c r="F180" s="244"/>
      <c r="G180" s="244"/>
      <c r="H180" s="244"/>
      <c r="I180" s="244"/>
      <c r="J180" s="244"/>
      <c r="K180" s="244"/>
      <c r="L180" s="244"/>
      <c r="M180" s="244"/>
    </row>
    <row r="181" spans="1:13" x14ac:dyDescent="0.25">
      <c r="A181" s="256">
        <v>1</v>
      </c>
      <c r="B181" s="256" t="s">
        <v>289</v>
      </c>
      <c r="C181" s="256">
        <v>745</v>
      </c>
      <c r="D181" s="256">
        <v>72</v>
      </c>
      <c r="E181" s="259">
        <v>788024.12</v>
      </c>
      <c r="F181" s="244"/>
      <c r="G181" s="244"/>
      <c r="H181" s="244"/>
      <c r="I181" s="244"/>
      <c r="J181" s="244"/>
      <c r="K181" s="244"/>
      <c r="L181" s="244"/>
      <c r="M181" s="244"/>
    </row>
    <row r="182" spans="1:13" x14ac:dyDescent="0.25">
      <c r="A182" s="256">
        <v>2</v>
      </c>
      <c r="B182" s="256" t="s">
        <v>315</v>
      </c>
      <c r="C182" s="257">
        <v>7857</v>
      </c>
      <c r="D182" s="257">
        <v>1400</v>
      </c>
      <c r="E182" s="259">
        <v>21516754.91</v>
      </c>
      <c r="F182" s="244"/>
      <c r="G182" s="244"/>
      <c r="H182" s="244"/>
      <c r="I182" s="244"/>
      <c r="J182" s="244"/>
      <c r="K182" s="244"/>
      <c r="L182" s="244"/>
      <c r="M182" s="244"/>
    </row>
    <row r="183" spans="1:13" x14ac:dyDescent="0.25">
      <c r="A183" s="256"/>
      <c r="B183" s="256" t="s">
        <v>293</v>
      </c>
      <c r="C183" s="257">
        <v>8602</v>
      </c>
      <c r="D183" s="257">
        <v>1472</v>
      </c>
      <c r="E183" s="259">
        <v>22304779.030000001</v>
      </c>
      <c r="F183" s="244"/>
      <c r="G183" s="244"/>
      <c r="H183" s="244"/>
      <c r="I183" s="244"/>
      <c r="J183" s="244"/>
      <c r="K183" s="244"/>
      <c r="L183" s="244"/>
      <c r="M183" s="244"/>
    </row>
    <row r="184" spans="1:13" x14ac:dyDescent="0.25">
      <c r="A184" s="267"/>
      <c r="B184" s="267"/>
      <c r="C184" s="268"/>
      <c r="D184" s="268"/>
      <c r="E184" s="261"/>
      <c r="F184" s="244"/>
      <c r="G184" s="244"/>
      <c r="H184" s="244"/>
      <c r="I184" s="244"/>
      <c r="J184" s="244"/>
      <c r="K184" s="244"/>
      <c r="L184" s="244"/>
      <c r="M184" s="244"/>
    </row>
    <row r="185" spans="1:13" x14ac:dyDescent="0.25">
      <c r="A185" s="267" t="s">
        <v>352</v>
      </c>
      <c r="B185" s="267"/>
      <c r="C185" s="268"/>
      <c r="D185" s="268"/>
      <c r="E185" s="261"/>
      <c r="F185" s="250"/>
      <c r="G185" s="250"/>
      <c r="H185" s="250"/>
      <c r="I185" s="250"/>
      <c r="J185" s="250"/>
      <c r="K185" s="250"/>
      <c r="L185" s="250"/>
      <c r="M185" s="250"/>
    </row>
    <row r="186" spans="1:13" x14ac:dyDescent="0.25">
      <c r="A186" s="256">
        <v>1</v>
      </c>
      <c r="B186" s="256" t="s">
        <v>295</v>
      </c>
      <c r="C186" s="256">
        <v>2403</v>
      </c>
      <c r="D186" s="256">
        <v>328</v>
      </c>
      <c r="E186" s="259">
        <v>4377022.66</v>
      </c>
      <c r="F186" s="244"/>
      <c r="G186" s="244"/>
      <c r="H186" s="244"/>
      <c r="I186" s="244"/>
      <c r="J186" s="244"/>
      <c r="K186" s="244"/>
      <c r="L186" s="244"/>
      <c r="M186" s="244"/>
    </row>
    <row r="187" spans="1:13" x14ac:dyDescent="0.25">
      <c r="A187" s="256">
        <v>2</v>
      </c>
      <c r="B187" s="256" t="s">
        <v>315</v>
      </c>
      <c r="C187" s="256">
        <v>1521</v>
      </c>
      <c r="D187" s="256">
        <v>271</v>
      </c>
      <c r="E187" s="259">
        <v>2942836</v>
      </c>
      <c r="F187" s="244"/>
      <c r="G187" s="244"/>
      <c r="H187" s="244"/>
      <c r="I187" s="244"/>
      <c r="J187" s="244"/>
      <c r="K187" s="244"/>
      <c r="L187" s="244"/>
      <c r="M187" s="244"/>
    </row>
    <row r="188" spans="1:13" x14ac:dyDescent="0.25">
      <c r="A188" s="256"/>
      <c r="B188" s="256" t="s">
        <v>293</v>
      </c>
      <c r="C188" s="257">
        <v>3924</v>
      </c>
      <c r="D188" s="257">
        <v>599</v>
      </c>
      <c r="E188" s="259">
        <v>7319858.6600000001</v>
      </c>
      <c r="F188" s="244"/>
      <c r="G188" s="244"/>
      <c r="H188" s="244"/>
      <c r="I188" s="244"/>
      <c r="J188" s="244"/>
      <c r="K188" s="244"/>
      <c r="L188" s="244"/>
      <c r="M188" s="244"/>
    </row>
    <row r="189" spans="1:13" x14ac:dyDescent="0.25">
      <c r="A189" s="267"/>
      <c r="B189" s="267"/>
      <c r="C189" s="268"/>
      <c r="D189" s="268"/>
      <c r="E189" s="261"/>
      <c r="F189" s="250"/>
      <c r="G189" s="250"/>
      <c r="H189" s="250"/>
      <c r="I189" s="250"/>
      <c r="J189" s="250"/>
      <c r="K189" s="250"/>
      <c r="L189" s="250"/>
      <c r="M189" s="250"/>
    </row>
    <row r="190" spans="1:13" x14ac:dyDescent="0.25">
      <c r="A190" s="267" t="s">
        <v>353</v>
      </c>
      <c r="B190" s="267"/>
      <c r="C190" s="267"/>
      <c r="D190" s="267"/>
      <c r="E190" s="261"/>
      <c r="F190" s="244"/>
      <c r="G190" s="244"/>
      <c r="H190" s="244"/>
      <c r="I190" s="244"/>
      <c r="J190" s="244"/>
      <c r="K190" s="244"/>
      <c r="L190" s="244"/>
      <c r="M190" s="244"/>
    </row>
    <row r="191" spans="1:13" x14ac:dyDescent="0.25">
      <c r="A191" s="256">
        <v>1</v>
      </c>
      <c r="B191" s="256" t="s">
        <v>321</v>
      </c>
      <c r="C191" s="256">
        <v>2028</v>
      </c>
      <c r="D191" s="256">
        <v>262</v>
      </c>
      <c r="E191" s="259">
        <v>4087676.11</v>
      </c>
      <c r="F191" s="244"/>
      <c r="G191" s="244"/>
      <c r="H191" s="244"/>
      <c r="I191" s="244"/>
      <c r="J191" s="244"/>
      <c r="K191" s="244"/>
      <c r="L191" s="244"/>
      <c r="M191" s="244"/>
    </row>
    <row r="192" spans="1:13" x14ac:dyDescent="0.25">
      <c r="A192" s="256"/>
      <c r="B192" s="256" t="s">
        <v>293</v>
      </c>
      <c r="C192" s="257">
        <v>2028</v>
      </c>
      <c r="D192" s="257">
        <v>262</v>
      </c>
      <c r="E192" s="259">
        <v>4087676.11</v>
      </c>
      <c r="F192" s="244"/>
      <c r="G192" s="244"/>
      <c r="H192" s="244"/>
      <c r="I192" s="244"/>
      <c r="J192" s="244"/>
      <c r="K192" s="244"/>
      <c r="L192" s="244"/>
      <c r="M192" s="244"/>
    </row>
    <row r="193" spans="1:13" x14ac:dyDescent="0.25">
      <c r="A193" s="267"/>
      <c r="B193" s="267"/>
      <c r="C193" s="268"/>
      <c r="D193" s="268"/>
      <c r="E193" s="261"/>
      <c r="F193" s="250"/>
      <c r="G193" s="250"/>
      <c r="H193" s="250"/>
      <c r="I193" s="250"/>
      <c r="J193" s="250"/>
      <c r="K193" s="250"/>
      <c r="L193" s="250"/>
      <c r="M193" s="250"/>
    </row>
    <row r="194" spans="1:13" x14ac:dyDescent="0.25">
      <c r="A194" s="267" t="s">
        <v>355</v>
      </c>
      <c r="B194" s="267"/>
      <c r="C194" s="267"/>
      <c r="D194" s="267"/>
      <c r="E194" s="261"/>
      <c r="F194" s="244"/>
      <c r="G194" s="244"/>
      <c r="H194" s="244"/>
      <c r="I194" s="244"/>
      <c r="J194" s="244"/>
      <c r="K194" s="244"/>
      <c r="L194" s="244"/>
      <c r="M194" s="244"/>
    </row>
    <row r="195" spans="1:13" x14ac:dyDescent="0.25">
      <c r="A195" s="256">
        <v>1</v>
      </c>
      <c r="B195" s="256" t="s">
        <v>415</v>
      </c>
      <c r="C195" s="256">
        <v>10504</v>
      </c>
      <c r="D195" s="256">
        <v>1300</v>
      </c>
      <c r="E195" s="259">
        <v>12531664.08</v>
      </c>
      <c r="F195" s="244"/>
      <c r="G195" s="244"/>
      <c r="H195" s="244"/>
      <c r="I195" s="244"/>
      <c r="J195" s="244"/>
      <c r="K195" s="244"/>
      <c r="L195" s="244"/>
      <c r="M195" s="244"/>
    </row>
    <row r="196" spans="1:13" x14ac:dyDescent="0.25">
      <c r="A196" s="256">
        <v>2</v>
      </c>
      <c r="B196" s="256" t="s">
        <v>287</v>
      </c>
      <c r="C196" s="257">
        <v>6225</v>
      </c>
      <c r="D196" s="257">
        <v>1600</v>
      </c>
      <c r="E196" s="259">
        <v>17413903.120000001</v>
      </c>
      <c r="F196" s="244"/>
      <c r="G196" s="244"/>
      <c r="H196" s="244"/>
      <c r="I196" s="244"/>
      <c r="J196" s="244"/>
      <c r="K196" s="244"/>
      <c r="L196" s="244"/>
      <c r="M196" s="244"/>
    </row>
    <row r="197" spans="1:13" x14ac:dyDescent="0.25">
      <c r="A197" s="256">
        <v>3</v>
      </c>
      <c r="B197" s="256" t="s">
        <v>289</v>
      </c>
      <c r="C197" s="257">
        <v>4141</v>
      </c>
      <c r="D197" s="257">
        <v>400</v>
      </c>
      <c r="E197" s="259">
        <v>4060383.29</v>
      </c>
      <c r="F197" s="250"/>
      <c r="G197" s="250"/>
      <c r="H197" s="250"/>
      <c r="I197" s="250"/>
      <c r="J197" s="250"/>
      <c r="K197" s="250"/>
      <c r="L197" s="250"/>
      <c r="M197" s="250"/>
    </row>
    <row r="198" spans="1:13" x14ac:dyDescent="0.25">
      <c r="A198" s="256">
        <v>4</v>
      </c>
      <c r="B198" s="256" t="s">
        <v>307</v>
      </c>
      <c r="C198" s="256">
        <v>685</v>
      </c>
      <c r="D198" s="256">
        <v>58</v>
      </c>
      <c r="E198" s="259">
        <v>573003.46</v>
      </c>
      <c r="F198" s="244"/>
      <c r="G198" s="244"/>
      <c r="H198" s="244"/>
      <c r="I198" s="244"/>
      <c r="J198" s="244"/>
      <c r="K198" s="244"/>
      <c r="L198" s="244"/>
      <c r="M198" s="244"/>
    </row>
    <row r="199" spans="1:13" x14ac:dyDescent="0.25">
      <c r="A199" s="256">
        <v>5</v>
      </c>
      <c r="B199" s="256" t="s">
        <v>291</v>
      </c>
      <c r="C199" s="256">
        <v>4059</v>
      </c>
      <c r="D199" s="256">
        <v>401</v>
      </c>
      <c r="E199" s="259">
        <v>4063683.27</v>
      </c>
      <c r="F199" s="244"/>
      <c r="G199" s="244"/>
      <c r="H199" s="244"/>
      <c r="I199" s="244"/>
      <c r="J199" s="244"/>
      <c r="K199" s="244"/>
      <c r="L199" s="244"/>
      <c r="M199" s="244"/>
    </row>
    <row r="200" spans="1:13" x14ac:dyDescent="0.25">
      <c r="A200" s="256">
        <v>6</v>
      </c>
      <c r="B200" s="256" t="s">
        <v>292</v>
      </c>
      <c r="C200" s="257">
        <v>3664</v>
      </c>
      <c r="D200" s="257">
        <v>500</v>
      </c>
      <c r="E200" s="259">
        <v>5529336.5</v>
      </c>
      <c r="F200" s="244"/>
      <c r="G200" s="244"/>
      <c r="H200" s="244"/>
      <c r="I200" s="244"/>
      <c r="J200" s="244"/>
      <c r="K200" s="244"/>
      <c r="L200" s="244"/>
      <c r="M200" s="244"/>
    </row>
    <row r="201" spans="1:13" x14ac:dyDescent="0.25">
      <c r="A201" s="256"/>
      <c r="B201" s="256" t="s">
        <v>293</v>
      </c>
      <c r="C201" s="257">
        <v>29278</v>
      </c>
      <c r="D201" s="257">
        <v>4259</v>
      </c>
      <c r="E201" s="259">
        <v>44171973.720000006</v>
      </c>
      <c r="F201" s="250"/>
      <c r="G201" s="250"/>
      <c r="H201" s="250"/>
      <c r="I201" s="250"/>
      <c r="J201" s="250"/>
      <c r="K201" s="250"/>
      <c r="L201" s="250"/>
      <c r="M201" s="250"/>
    </row>
    <row r="202" spans="1:13" x14ac:dyDescent="0.25">
      <c r="A202" s="267"/>
      <c r="B202" s="267"/>
      <c r="C202" s="267"/>
      <c r="D202" s="267"/>
      <c r="E202" s="261"/>
      <c r="F202" s="244"/>
      <c r="G202" s="244"/>
      <c r="H202" s="244"/>
      <c r="I202" s="244"/>
      <c r="J202" s="244"/>
      <c r="K202" s="244"/>
      <c r="L202" s="244"/>
      <c r="M202" s="244"/>
    </row>
    <row r="203" spans="1:13" x14ac:dyDescent="0.25">
      <c r="A203" s="267" t="s">
        <v>357</v>
      </c>
      <c r="B203" s="267"/>
      <c r="C203" s="267"/>
      <c r="D203" s="267"/>
      <c r="E203" s="261"/>
      <c r="F203" s="244"/>
      <c r="G203" s="244"/>
      <c r="H203" s="244"/>
      <c r="I203" s="244"/>
      <c r="J203" s="244"/>
      <c r="K203" s="244"/>
      <c r="L203" s="244"/>
      <c r="M203" s="244"/>
    </row>
    <row r="204" spans="1:13" x14ac:dyDescent="0.25">
      <c r="A204" s="256">
        <v>1</v>
      </c>
      <c r="B204" s="256" t="s">
        <v>289</v>
      </c>
      <c r="C204" s="257">
        <v>735</v>
      </c>
      <c r="D204" s="257">
        <v>71</v>
      </c>
      <c r="E204" s="259">
        <v>799160.79</v>
      </c>
      <c r="F204" s="244"/>
      <c r="G204" s="244"/>
      <c r="H204" s="244"/>
      <c r="I204" s="244"/>
      <c r="J204" s="244"/>
      <c r="K204" s="244"/>
      <c r="L204" s="244"/>
      <c r="M204" s="244"/>
    </row>
    <row r="205" spans="1:13" x14ac:dyDescent="0.25">
      <c r="A205" s="256"/>
      <c r="B205" s="256" t="s">
        <v>293</v>
      </c>
      <c r="C205" s="257">
        <v>735</v>
      </c>
      <c r="D205" s="257">
        <v>71</v>
      </c>
      <c r="E205" s="259">
        <v>799160.79</v>
      </c>
      <c r="F205" s="244"/>
      <c r="G205" s="244"/>
      <c r="H205" s="244"/>
      <c r="I205" s="244"/>
      <c r="J205" s="244"/>
      <c r="K205" s="244"/>
      <c r="L205" s="244"/>
      <c r="M205" s="244"/>
    </row>
    <row r="206" spans="1:13" x14ac:dyDescent="0.25">
      <c r="A206" s="267"/>
      <c r="B206" s="267"/>
      <c r="C206" s="268"/>
      <c r="D206" s="268"/>
      <c r="E206" s="261"/>
      <c r="F206" s="250"/>
      <c r="G206" s="250"/>
      <c r="H206" s="250"/>
      <c r="I206" s="250"/>
      <c r="J206" s="250"/>
      <c r="K206" s="250"/>
      <c r="L206" s="250"/>
      <c r="M206" s="250"/>
    </row>
    <row r="207" spans="1:13" x14ac:dyDescent="0.25">
      <c r="A207" s="267"/>
      <c r="B207" s="267"/>
      <c r="C207" s="268"/>
      <c r="D207" s="268"/>
      <c r="E207" s="261"/>
      <c r="F207" s="250"/>
      <c r="G207" s="250"/>
      <c r="H207" s="250"/>
      <c r="I207" s="250"/>
      <c r="J207" s="250"/>
      <c r="K207" s="250"/>
      <c r="L207" s="250"/>
      <c r="M207" s="250"/>
    </row>
    <row r="208" spans="1:13" x14ac:dyDescent="0.25">
      <c r="A208" s="267" t="s">
        <v>360</v>
      </c>
      <c r="B208" s="267"/>
      <c r="C208" s="267"/>
      <c r="D208" s="267"/>
      <c r="E208" s="261"/>
      <c r="F208" s="244"/>
      <c r="G208" s="244"/>
      <c r="H208" s="244"/>
      <c r="I208" s="244"/>
      <c r="J208" s="244"/>
      <c r="K208" s="244"/>
      <c r="L208" s="244"/>
      <c r="M208" s="244"/>
    </row>
    <row r="209" spans="1:13" x14ac:dyDescent="0.25">
      <c r="A209" s="256">
        <v>1</v>
      </c>
      <c r="B209" s="256" t="s">
        <v>287</v>
      </c>
      <c r="C209" s="256">
        <v>1167</v>
      </c>
      <c r="D209" s="256">
        <v>300</v>
      </c>
      <c r="E209" s="259">
        <v>1356612.65</v>
      </c>
      <c r="F209" s="244"/>
      <c r="G209" s="244"/>
      <c r="H209" s="244"/>
      <c r="I209" s="244"/>
      <c r="J209" s="244"/>
      <c r="K209" s="244"/>
      <c r="L209" s="244"/>
      <c r="M209" s="244"/>
    </row>
    <row r="210" spans="1:13" x14ac:dyDescent="0.25">
      <c r="A210" s="256">
        <v>2</v>
      </c>
      <c r="B210" s="256" t="s">
        <v>297</v>
      </c>
      <c r="C210" s="257">
        <v>1029</v>
      </c>
      <c r="D210" s="257">
        <v>110</v>
      </c>
      <c r="E210" s="259">
        <v>1614538.47</v>
      </c>
      <c r="F210" s="244"/>
      <c r="G210" s="244"/>
      <c r="H210" s="244"/>
      <c r="I210" s="244"/>
      <c r="J210" s="244"/>
      <c r="K210" s="244"/>
      <c r="L210" s="244"/>
      <c r="M210" s="244"/>
    </row>
    <row r="211" spans="1:13" x14ac:dyDescent="0.25">
      <c r="A211" s="256">
        <v>3</v>
      </c>
      <c r="B211" s="256" t="s">
        <v>292</v>
      </c>
      <c r="C211" s="257">
        <v>6521</v>
      </c>
      <c r="D211" s="257">
        <v>890</v>
      </c>
      <c r="E211" s="259">
        <v>10597820.050000001</v>
      </c>
      <c r="F211" s="244"/>
      <c r="G211" s="244"/>
      <c r="H211" s="244"/>
      <c r="I211" s="244"/>
      <c r="J211" s="244"/>
      <c r="K211" s="244"/>
      <c r="L211" s="244"/>
      <c r="M211" s="244"/>
    </row>
    <row r="212" spans="1:13" x14ac:dyDescent="0.25">
      <c r="A212" s="256"/>
      <c r="B212" s="256" t="s">
        <v>293</v>
      </c>
      <c r="C212" s="257">
        <v>8717</v>
      </c>
      <c r="D212" s="257">
        <v>1300</v>
      </c>
      <c r="E212" s="259">
        <v>13568971.170000002</v>
      </c>
      <c r="F212" s="244"/>
      <c r="G212" s="244"/>
      <c r="H212" s="244"/>
      <c r="I212" s="244"/>
      <c r="J212" s="244"/>
      <c r="K212" s="244"/>
      <c r="L212" s="244"/>
      <c r="M212" s="244"/>
    </row>
    <row r="213" spans="1:13" x14ac:dyDescent="0.25">
      <c r="A213" s="267"/>
      <c r="B213" s="267"/>
      <c r="C213" s="268"/>
      <c r="D213" s="268"/>
      <c r="E213" s="261"/>
      <c r="F213" s="244"/>
      <c r="G213" s="244"/>
      <c r="H213" s="244"/>
      <c r="I213" s="244"/>
      <c r="J213" s="244"/>
      <c r="K213" s="244"/>
      <c r="L213" s="244"/>
      <c r="M213" s="244"/>
    </row>
    <row r="214" spans="1:13" x14ac:dyDescent="0.25">
      <c r="A214" s="267" t="s">
        <v>361</v>
      </c>
      <c r="B214" s="267"/>
      <c r="C214" s="268"/>
      <c r="D214" s="268"/>
      <c r="E214" s="261"/>
      <c r="F214" s="244"/>
      <c r="G214" s="244"/>
      <c r="H214" s="244"/>
      <c r="I214" s="244"/>
      <c r="J214" s="244"/>
      <c r="K214" s="244"/>
      <c r="L214" s="244"/>
      <c r="M214" s="244"/>
    </row>
    <row r="215" spans="1:13" x14ac:dyDescent="0.25">
      <c r="A215" s="256">
        <v>1</v>
      </c>
      <c r="B215" s="256" t="s">
        <v>286</v>
      </c>
      <c r="C215" s="257">
        <v>4137</v>
      </c>
      <c r="D215" s="257">
        <v>512</v>
      </c>
      <c r="E215" s="259">
        <v>5214402.5599999996</v>
      </c>
      <c r="F215" s="244"/>
      <c r="G215" s="244"/>
      <c r="H215" s="244"/>
      <c r="I215" s="244"/>
      <c r="J215" s="244"/>
      <c r="K215" s="244"/>
      <c r="L215" s="244"/>
      <c r="M215" s="244"/>
    </row>
    <row r="216" spans="1:13" x14ac:dyDescent="0.25">
      <c r="A216" s="256">
        <v>2</v>
      </c>
      <c r="B216" s="256" t="s">
        <v>287</v>
      </c>
      <c r="C216" s="257">
        <v>537</v>
      </c>
      <c r="D216" s="257">
        <v>138</v>
      </c>
      <c r="E216" s="259">
        <v>1586808.18</v>
      </c>
      <c r="F216" s="244"/>
      <c r="G216" s="244"/>
      <c r="H216" s="244"/>
      <c r="I216" s="244"/>
      <c r="J216" s="244"/>
      <c r="K216" s="244"/>
      <c r="L216" s="244"/>
      <c r="M216" s="244"/>
    </row>
    <row r="217" spans="1:13" x14ac:dyDescent="0.25">
      <c r="A217" s="256"/>
      <c r="B217" s="256" t="s">
        <v>293</v>
      </c>
      <c r="C217" s="257">
        <v>4674</v>
      </c>
      <c r="D217" s="257">
        <v>650</v>
      </c>
      <c r="E217" s="259">
        <v>6801210.7399999993</v>
      </c>
      <c r="F217" s="244"/>
      <c r="G217" s="244"/>
      <c r="H217" s="244"/>
      <c r="I217" s="244"/>
      <c r="J217" s="244"/>
      <c r="K217" s="244"/>
      <c r="L217" s="244"/>
      <c r="M217" s="244"/>
    </row>
    <row r="218" spans="1:13" x14ac:dyDescent="0.25">
      <c r="A218" s="267"/>
      <c r="B218" s="267"/>
      <c r="C218" s="268"/>
      <c r="D218" s="268"/>
      <c r="E218" s="261"/>
      <c r="F218" s="244"/>
      <c r="G218" s="244"/>
      <c r="H218" s="244"/>
      <c r="I218" s="244"/>
      <c r="J218" s="244"/>
      <c r="K218" s="244"/>
      <c r="L218" s="244"/>
      <c r="M218" s="244"/>
    </row>
    <row r="219" spans="1:13" x14ac:dyDescent="0.25">
      <c r="A219" s="267"/>
      <c r="B219" s="267"/>
      <c r="C219" s="268"/>
      <c r="D219" s="268"/>
      <c r="E219" s="261"/>
      <c r="F219" s="244"/>
      <c r="G219" s="244"/>
      <c r="H219" s="244"/>
      <c r="I219" s="244"/>
      <c r="J219" s="244"/>
      <c r="K219" s="244"/>
      <c r="L219" s="244"/>
      <c r="M219" s="244"/>
    </row>
    <row r="220" spans="1:13" x14ac:dyDescent="0.25">
      <c r="A220" s="267" t="s">
        <v>75</v>
      </c>
      <c r="B220" s="267"/>
      <c r="C220" s="268"/>
      <c r="D220" s="268"/>
      <c r="E220" s="261"/>
      <c r="F220" s="244"/>
      <c r="G220" s="244"/>
      <c r="H220" s="244"/>
      <c r="I220" s="244"/>
      <c r="J220" s="244"/>
      <c r="K220" s="244"/>
      <c r="L220" s="244"/>
      <c r="M220" s="244"/>
    </row>
    <row r="221" spans="1:13" x14ac:dyDescent="0.25">
      <c r="A221" s="256">
        <v>1</v>
      </c>
      <c r="B221" s="256" t="s">
        <v>286</v>
      </c>
      <c r="C221" s="257">
        <v>8912</v>
      </c>
      <c r="D221" s="257">
        <v>1103</v>
      </c>
      <c r="E221" s="259">
        <v>10239134.4</v>
      </c>
      <c r="F221" s="244"/>
      <c r="G221" s="244"/>
      <c r="H221" s="244"/>
      <c r="I221" s="244"/>
      <c r="J221" s="244"/>
      <c r="K221" s="244"/>
      <c r="L221" s="244"/>
      <c r="M221" s="244"/>
    </row>
    <row r="222" spans="1:13" x14ac:dyDescent="0.25">
      <c r="A222" s="256">
        <v>2</v>
      </c>
      <c r="B222" s="256" t="s">
        <v>287</v>
      </c>
      <c r="C222" s="257">
        <v>13072</v>
      </c>
      <c r="D222" s="257">
        <v>3360</v>
      </c>
      <c r="E222" s="259">
        <v>29023932.350000001</v>
      </c>
      <c r="F222" s="244"/>
      <c r="G222" s="244"/>
      <c r="H222" s="244"/>
      <c r="I222" s="244"/>
      <c r="J222" s="244"/>
      <c r="K222" s="244"/>
      <c r="L222" s="244"/>
      <c r="M222" s="244"/>
    </row>
    <row r="223" spans="1:13" x14ac:dyDescent="0.25">
      <c r="A223" s="256">
        <v>3</v>
      </c>
      <c r="B223" s="256" t="s">
        <v>290</v>
      </c>
      <c r="C223" s="257">
        <v>16044</v>
      </c>
      <c r="D223" s="257">
        <v>1947</v>
      </c>
      <c r="E223" s="259">
        <v>20467984.879999999</v>
      </c>
      <c r="F223" s="244"/>
      <c r="G223" s="244"/>
      <c r="H223" s="244"/>
      <c r="I223" s="244"/>
      <c r="J223" s="244"/>
      <c r="K223" s="244"/>
      <c r="L223" s="244"/>
      <c r="M223" s="244"/>
    </row>
    <row r="224" spans="1:13" x14ac:dyDescent="0.25">
      <c r="A224" s="256">
        <v>4</v>
      </c>
      <c r="B224" s="256" t="s">
        <v>291</v>
      </c>
      <c r="C224" s="257">
        <v>51529</v>
      </c>
      <c r="D224" s="257">
        <v>5091</v>
      </c>
      <c r="E224" s="259">
        <v>50500546.450000003</v>
      </c>
      <c r="F224" s="244"/>
      <c r="G224" s="244"/>
      <c r="H224" s="244"/>
      <c r="I224" s="244"/>
      <c r="J224" s="244"/>
      <c r="K224" s="244"/>
      <c r="L224" s="244"/>
      <c r="M224" s="244"/>
    </row>
    <row r="225" spans="1:13" x14ac:dyDescent="0.25">
      <c r="A225" s="256">
        <v>5</v>
      </c>
      <c r="B225" s="256" t="s">
        <v>292</v>
      </c>
      <c r="C225" s="257">
        <v>25455</v>
      </c>
      <c r="D225" s="257">
        <v>3279</v>
      </c>
      <c r="E225" s="259">
        <v>37946645.049999997</v>
      </c>
      <c r="F225" s="244"/>
      <c r="G225" s="244"/>
      <c r="H225" s="244"/>
      <c r="I225" s="244"/>
      <c r="J225" s="244"/>
      <c r="K225" s="244"/>
      <c r="L225" s="244"/>
      <c r="M225" s="244"/>
    </row>
    <row r="226" spans="1:13" x14ac:dyDescent="0.25">
      <c r="A226" s="256">
        <v>6</v>
      </c>
      <c r="B226" s="256" t="s">
        <v>289</v>
      </c>
      <c r="C226" s="257">
        <v>23749</v>
      </c>
      <c r="D226" s="257">
        <v>2294</v>
      </c>
      <c r="E226" s="259">
        <v>24029696.359999999</v>
      </c>
      <c r="F226" s="250"/>
      <c r="G226" s="250"/>
      <c r="H226" s="250"/>
      <c r="I226" s="250"/>
      <c r="J226" s="250"/>
      <c r="K226" s="250"/>
      <c r="L226" s="250"/>
      <c r="M226" s="250"/>
    </row>
    <row r="227" spans="1:13" x14ac:dyDescent="0.25">
      <c r="A227" s="256">
        <v>7</v>
      </c>
      <c r="B227" s="256" t="s">
        <v>303</v>
      </c>
      <c r="C227" s="256">
        <v>2119</v>
      </c>
      <c r="D227" s="256">
        <v>312</v>
      </c>
      <c r="E227" s="259">
        <v>16448920.01</v>
      </c>
      <c r="F227" s="244"/>
      <c r="G227" s="244"/>
      <c r="H227" s="244"/>
      <c r="I227" s="244"/>
      <c r="J227" s="244"/>
      <c r="K227" s="244"/>
      <c r="L227" s="244"/>
      <c r="M227" s="244"/>
    </row>
    <row r="228" spans="1:13" x14ac:dyDescent="0.25">
      <c r="A228" s="256">
        <v>8</v>
      </c>
      <c r="B228" s="256" t="s">
        <v>306</v>
      </c>
      <c r="C228" s="256">
        <v>7547</v>
      </c>
      <c r="D228" s="256">
        <v>798</v>
      </c>
      <c r="E228" s="259">
        <v>53815394.18</v>
      </c>
      <c r="F228" s="244"/>
      <c r="G228" s="244"/>
      <c r="H228" s="244"/>
      <c r="I228" s="244"/>
      <c r="J228" s="244"/>
      <c r="K228" s="244"/>
      <c r="L228" s="244"/>
      <c r="M228" s="244"/>
    </row>
    <row r="229" spans="1:13" x14ac:dyDescent="0.25">
      <c r="A229" s="256">
        <v>9</v>
      </c>
      <c r="B229" s="256" t="s">
        <v>307</v>
      </c>
      <c r="C229" s="256">
        <v>71241</v>
      </c>
      <c r="D229" s="256">
        <v>6033</v>
      </c>
      <c r="E229" s="259">
        <v>597165335.58000004</v>
      </c>
      <c r="F229" s="244"/>
      <c r="G229" s="244"/>
      <c r="H229" s="244"/>
      <c r="I229" s="244"/>
      <c r="J229" s="244"/>
      <c r="K229" s="244"/>
      <c r="L229" s="244"/>
      <c r="M229" s="244"/>
    </row>
    <row r="230" spans="1:13" x14ac:dyDescent="0.25">
      <c r="A230" s="256">
        <v>10</v>
      </c>
      <c r="B230" s="256" t="s">
        <v>314</v>
      </c>
      <c r="C230" s="256">
        <v>24215</v>
      </c>
      <c r="D230" s="256">
        <v>738</v>
      </c>
      <c r="E230" s="259">
        <v>39796900.920000002</v>
      </c>
      <c r="F230" s="244"/>
      <c r="G230" s="244"/>
      <c r="H230" s="244"/>
      <c r="I230" s="244"/>
      <c r="J230" s="244"/>
      <c r="K230" s="244"/>
      <c r="L230" s="244"/>
      <c r="M230" s="244"/>
    </row>
    <row r="231" spans="1:13" x14ac:dyDescent="0.25">
      <c r="A231" s="256">
        <v>11</v>
      </c>
      <c r="B231" s="256" t="s">
        <v>315</v>
      </c>
      <c r="C231" s="256">
        <v>9378</v>
      </c>
      <c r="D231" s="256">
        <v>1671</v>
      </c>
      <c r="E231" s="259">
        <v>24459590.91</v>
      </c>
      <c r="F231" s="244"/>
      <c r="G231" s="244"/>
      <c r="H231" s="244"/>
      <c r="I231" s="244"/>
      <c r="J231" s="244"/>
      <c r="K231" s="244"/>
      <c r="L231" s="244"/>
      <c r="M231" s="244"/>
    </row>
    <row r="232" spans="1:13" x14ac:dyDescent="0.25">
      <c r="A232" s="256">
        <v>12</v>
      </c>
      <c r="B232" s="256" t="s">
        <v>295</v>
      </c>
      <c r="C232" s="256">
        <v>2403</v>
      </c>
      <c r="D232" s="256">
        <v>328</v>
      </c>
      <c r="E232" s="259">
        <v>4377022.66</v>
      </c>
      <c r="F232" s="244"/>
      <c r="G232" s="244"/>
      <c r="H232" s="244"/>
      <c r="I232" s="244"/>
      <c r="J232" s="244"/>
      <c r="K232" s="244"/>
      <c r="L232" s="244"/>
      <c r="M232" s="244"/>
    </row>
    <row r="233" spans="1:13" x14ac:dyDescent="0.25">
      <c r="A233" s="256">
        <v>13</v>
      </c>
      <c r="B233" s="256" t="s">
        <v>321</v>
      </c>
      <c r="C233" s="256">
        <v>2028</v>
      </c>
      <c r="D233" s="256">
        <v>262</v>
      </c>
      <c r="E233" s="259">
        <v>4087676.11</v>
      </c>
      <c r="F233" s="244"/>
      <c r="G233" s="244"/>
      <c r="H233" s="244"/>
      <c r="I233" s="244"/>
      <c r="J233" s="244"/>
      <c r="K233" s="244"/>
      <c r="L233" s="244"/>
      <c r="M233" s="244"/>
    </row>
    <row r="234" spans="1:13" x14ac:dyDescent="0.25">
      <c r="A234" s="256">
        <v>14</v>
      </c>
      <c r="B234" s="256" t="s">
        <v>415</v>
      </c>
      <c r="C234" s="256">
        <v>10504</v>
      </c>
      <c r="D234" s="256">
        <v>1300</v>
      </c>
      <c r="E234" s="259">
        <v>12531664.08</v>
      </c>
      <c r="F234" s="244"/>
      <c r="G234" s="244"/>
      <c r="H234" s="244"/>
      <c r="I234" s="244"/>
      <c r="J234" s="244"/>
      <c r="K234" s="244"/>
      <c r="L234" s="244"/>
      <c r="M234" s="244"/>
    </row>
    <row r="235" spans="1:13" x14ac:dyDescent="0.25">
      <c r="A235" s="256">
        <v>15</v>
      </c>
      <c r="B235" s="256" t="s">
        <v>297</v>
      </c>
      <c r="C235" s="256">
        <v>1029</v>
      </c>
      <c r="D235" s="256">
        <v>110</v>
      </c>
      <c r="E235" s="259">
        <v>1614538.47</v>
      </c>
      <c r="F235" s="244"/>
      <c r="G235" s="244"/>
      <c r="H235" s="244"/>
      <c r="I235" s="244"/>
      <c r="J235" s="244"/>
      <c r="K235" s="244"/>
      <c r="L235" s="244"/>
      <c r="M235" s="244"/>
    </row>
    <row r="236" spans="1:13" x14ac:dyDescent="0.25">
      <c r="A236" s="256"/>
      <c r="B236" s="256" t="s">
        <v>293</v>
      </c>
      <c r="C236" s="256">
        <v>269225</v>
      </c>
      <c r="D236" s="256">
        <v>28626</v>
      </c>
      <c r="E236" s="259">
        <v>926504982.40999997</v>
      </c>
      <c r="F236" s="244"/>
      <c r="G236" s="244"/>
      <c r="H236" s="244"/>
      <c r="I236" s="244"/>
      <c r="J236" s="244"/>
      <c r="K236" s="244"/>
      <c r="L236" s="244"/>
      <c r="M236" s="244"/>
    </row>
    <row r="237" spans="1:13" x14ac:dyDescent="0.25">
      <c r="A237" s="245"/>
      <c r="B237" s="245"/>
      <c r="C237" s="245"/>
      <c r="D237" s="245"/>
      <c r="E237" s="248"/>
      <c r="F237" s="244"/>
      <c r="G237" s="244"/>
      <c r="H237" s="244"/>
      <c r="I237" s="244"/>
      <c r="J237" s="244"/>
      <c r="K237" s="244"/>
      <c r="L237" s="244"/>
      <c r="M237" s="244"/>
    </row>
    <row r="238" spans="1:13" x14ac:dyDescent="0.25">
      <c r="A238" s="269"/>
      <c r="B238" s="269"/>
      <c r="C238" s="269"/>
      <c r="D238" s="269"/>
      <c r="E238" s="248"/>
    </row>
    <row r="239" spans="1:13" x14ac:dyDescent="0.25">
      <c r="A239" s="269"/>
      <c r="B239" s="269"/>
      <c r="C239" s="269"/>
      <c r="D239" s="269"/>
      <c r="E239" s="248"/>
    </row>
    <row r="240" spans="1:13" x14ac:dyDescent="0.25">
      <c r="A240" s="269"/>
      <c r="B240" s="269"/>
      <c r="C240" s="269"/>
      <c r="D240" s="269"/>
      <c r="E240" s="248"/>
    </row>
    <row r="241" spans="1:5" x14ac:dyDescent="0.25">
      <c r="A241" s="269"/>
      <c r="B241" s="269"/>
      <c r="C241" s="269"/>
      <c r="D241" s="269"/>
      <c r="E241" s="248"/>
    </row>
    <row r="242" spans="1:5" x14ac:dyDescent="0.25">
      <c r="A242" s="269"/>
      <c r="B242" s="269"/>
      <c r="C242" s="269"/>
      <c r="D242" s="269"/>
      <c r="E242" s="248"/>
    </row>
    <row r="243" spans="1:5" x14ac:dyDescent="0.25">
      <c r="A243" s="269"/>
      <c r="B243" s="269"/>
      <c r="C243" s="269"/>
      <c r="D243" s="269"/>
      <c r="E243" s="248"/>
    </row>
    <row r="244" spans="1:5" x14ac:dyDescent="0.25">
      <c r="A244" s="269"/>
      <c r="B244" s="269"/>
      <c r="C244" s="269"/>
      <c r="D244" s="269"/>
      <c r="E244" s="248"/>
    </row>
    <row r="245" spans="1:5" x14ac:dyDescent="0.25">
      <c r="A245" s="269"/>
      <c r="B245" s="269"/>
      <c r="C245" s="269"/>
      <c r="D245" s="269"/>
      <c r="E245" s="248"/>
    </row>
    <row r="246" spans="1:5" x14ac:dyDescent="0.25">
      <c r="A246" s="269"/>
      <c r="B246" s="269"/>
      <c r="C246" s="269"/>
      <c r="D246" s="269"/>
      <c r="E246" s="248"/>
    </row>
    <row r="247" spans="1:5" x14ac:dyDescent="0.25">
      <c r="A247" s="269"/>
      <c r="B247" s="269"/>
      <c r="C247" s="269"/>
      <c r="D247" s="269"/>
      <c r="E247" s="248"/>
    </row>
    <row r="248" spans="1:5" x14ac:dyDescent="0.25">
      <c r="A248" s="269"/>
      <c r="B248" s="269"/>
      <c r="C248" s="269"/>
      <c r="D248" s="269"/>
      <c r="E248" s="248"/>
    </row>
    <row r="249" spans="1:5" x14ac:dyDescent="0.25">
      <c r="A249" s="269"/>
      <c r="B249" s="269"/>
      <c r="C249" s="269"/>
      <c r="D249" s="269"/>
      <c r="E249" s="248"/>
    </row>
    <row r="250" spans="1:5" x14ac:dyDescent="0.25">
      <c r="A250" s="269"/>
      <c r="B250" s="269"/>
      <c r="C250" s="269"/>
      <c r="D250" s="269"/>
      <c r="E250" s="248"/>
    </row>
    <row r="251" spans="1:5" x14ac:dyDescent="0.25">
      <c r="A251" s="269"/>
      <c r="B251" s="269"/>
      <c r="C251" s="269"/>
      <c r="D251" s="269"/>
      <c r="E251" s="248"/>
    </row>
    <row r="252" spans="1:5" x14ac:dyDescent="0.25">
      <c r="A252" s="269"/>
      <c r="B252" s="269"/>
      <c r="C252" s="269"/>
      <c r="D252" s="269"/>
      <c r="E252" s="248"/>
    </row>
    <row r="253" spans="1:5" x14ac:dyDescent="0.25">
      <c r="A253" s="269"/>
      <c r="B253" s="269"/>
      <c r="C253" s="269"/>
      <c r="D253" s="269"/>
      <c r="E253" s="248"/>
    </row>
    <row r="254" spans="1:5" x14ac:dyDescent="0.25">
      <c r="A254" s="269"/>
      <c r="B254" s="269"/>
      <c r="C254" s="269"/>
      <c r="D254" s="269"/>
      <c r="E254" s="248"/>
    </row>
    <row r="255" spans="1:5" x14ac:dyDescent="0.25">
      <c r="A255" s="269"/>
      <c r="B255" s="269"/>
      <c r="C255" s="269"/>
      <c r="D255" s="269"/>
      <c r="E255" s="248"/>
    </row>
    <row r="256" spans="1:5" x14ac:dyDescent="0.25">
      <c r="A256" s="269"/>
      <c r="B256" s="269"/>
      <c r="C256" s="269"/>
      <c r="D256" s="269"/>
      <c r="E256" s="248"/>
    </row>
    <row r="257" spans="1:5" x14ac:dyDescent="0.25">
      <c r="A257" s="269"/>
      <c r="B257" s="269"/>
      <c r="C257" s="269"/>
      <c r="D257" s="269"/>
      <c r="E257" s="248"/>
    </row>
    <row r="258" spans="1:5" x14ac:dyDescent="0.25">
      <c r="A258" s="269"/>
      <c r="B258" s="269"/>
      <c r="C258" s="269"/>
      <c r="D258" s="269"/>
      <c r="E258" s="248"/>
    </row>
    <row r="259" spans="1:5" x14ac:dyDescent="0.25">
      <c r="A259" s="269"/>
      <c r="B259" s="269"/>
      <c r="C259" s="269"/>
      <c r="D259" s="269"/>
      <c r="E259" s="248"/>
    </row>
    <row r="260" spans="1:5" x14ac:dyDescent="0.25">
      <c r="A260" s="269"/>
      <c r="B260" s="269"/>
      <c r="C260" s="269"/>
      <c r="D260" s="269"/>
      <c r="E260" s="248"/>
    </row>
    <row r="261" spans="1:5" x14ac:dyDescent="0.25">
      <c r="A261" s="269"/>
      <c r="B261" s="269"/>
      <c r="C261" s="269"/>
      <c r="D261" s="269"/>
      <c r="E261" s="248"/>
    </row>
    <row r="262" spans="1:5" x14ac:dyDescent="0.25">
      <c r="A262" s="269"/>
      <c r="B262" s="269"/>
      <c r="C262" s="269"/>
      <c r="D262" s="269"/>
      <c r="E262" s="248"/>
    </row>
    <row r="263" spans="1:5" x14ac:dyDescent="0.25">
      <c r="A263" s="269"/>
      <c r="B263" s="269"/>
      <c r="C263" s="269"/>
      <c r="D263" s="269"/>
      <c r="E263" s="248"/>
    </row>
    <row r="264" spans="1:5" x14ac:dyDescent="0.25">
      <c r="A264" s="269"/>
      <c r="B264" s="269"/>
      <c r="C264" s="269"/>
      <c r="D264" s="269"/>
      <c r="E264" s="248"/>
    </row>
    <row r="265" spans="1:5" x14ac:dyDescent="0.25">
      <c r="A265" s="269"/>
      <c r="B265" s="269"/>
      <c r="C265" s="269"/>
      <c r="D265" s="269"/>
      <c r="E265" s="248"/>
    </row>
    <row r="266" spans="1:5" x14ac:dyDescent="0.25">
      <c r="A266" s="269"/>
      <c r="B266" s="269"/>
      <c r="C266" s="269"/>
      <c r="D266" s="269"/>
      <c r="E266" s="248"/>
    </row>
    <row r="267" spans="1:5" x14ac:dyDescent="0.25">
      <c r="A267" s="269"/>
      <c r="B267" s="269"/>
      <c r="C267" s="269"/>
      <c r="D267" s="269"/>
      <c r="E267" s="248"/>
    </row>
    <row r="268" spans="1:5" x14ac:dyDescent="0.25">
      <c r="A268" s="269"/>
      <c r="B268" s="269"/>
      <c r="C268" s="269"/>
      <c r="D268" s="269"/>
      <c r="E268" s="248"/>
    </row>
    <row r="269" spans="1:5" x14ac:dyDescent="0.25">
      <c r="A269" s="269"/>
      <c r="B269" s="269"/>
      <c r="C269" s="269"/>
      <c r="D269" s="269"/>
      <c r="E269" s="248"/>
    </row>
    <row r="270" spans="1:5" x14ac:dyDescent="0.25">
      <c r="A270" s="269"/>
      <c r="B270" s="269"/>
      <c r="C270" s="269"/>
      <c r="D270" s="269"/>
      <c r="E270" s="248"/>
    </row>
    <row r="271" spans="1:5" x14ac:dyDescent="0.25">
      <c r="A271" s="269"/>
      <c r="B271" s="269"/>
      <c r="C271" s="269"/>
      <c r="D271" s="269"/>
      <c r="E271" s="248"/>
    </row>
    <row r="272" spans="1:5" x14ac:dyDescent="0.25">
      <c r="A272" s="269"/>
      <c r="B272" s="269"/>
      <c r="C272" s="269"/>
      <c r="D272" s="269"/>
      <c r="E272" s="248"/>
    </row>
    <row r="273" spans="1:5" x14ac:dyDescent="0.25">
      <c r="A273" s="269"/>
      <c r="B273" s="269"/>
      <c r="C273" s="269"/>
      <c r="D273" s="269"/>
      <c r="E273" s="248"/>
    </row>
    <row r="274" spans="1:5" x14ac:dyDescent="0.25">
      <c r="A274" s="269"/>
      <c r="B274" s="269"/>
      <c r="C274" s="269"/>
      <c r="D274" s="269"/>
      <c r="E274" s="248"/>
    </row>
    <row r="275" spans="1:5" x14ac:dyDescent="0.25">
      <c r="A275" s="269"/>
      <c r="B275" s="269"/>
      <c r="C275" s="269"/>
      <c r="D275" s="269"/>
      <c r="E275" s="248"/>
    </row>
    <row r="276" spans="1:5" x14ac:dyDescent="0.25">
      <c r="A276" s="269"/>
      <c r="B276" s="269"/>
      <c r="C276" s="269"/>
      <c r="D276" s="269"/>
      <c r="E276" s="248"/>
    </row>
    <row r="277" spans="1:5" x14ac:dyDescent="0.25">
      <c r="A277" s="269"/>
      <c r="B277" s="269"/>
      <c r="C277" s="269"/>
      <c r="D277" s="269"/>
      <c r="E277" s="248"/>
    </row>
    <row r="278" spans="1:5" x14ac:dyDescent="0.25">
      <c r="A278" s="269"/>
      <c r="B278" s="269"/>
      <c r="C278" s="269"/>
      <c r="D278" s="269"/>
      <c r="E278" s="248"/>
    </row>
    <row r="279" spans="1:5" x14ac:dyDescent="0.25">
      <c r="A279" s="269"/>
      <c r="B279" s="269"/>
      <c r="C279" s="269"/>
      <c r="D279" s="269"/>
      <c r="E279" s="248"/>
    </row>
    <row r="280" spans="1:5" x14ac:dyDescent="0.25">
      <c r="A280" s="269"/>
      <c r="B280" s="269"/>
      <c r="C280" s="269"/>
      <c r="D280" s="269"/>
      <c r="E280" s="248"/>
    </row>
    <row r="281" spans="1:5" x14ac:dyDescent="0.25">
      <c r="A281" s="269"/>
      <c r="B281" s="269"/>
      <c r="C281" s="269"/>
      <c r="D281" s="269"/>
      <c r="E281" s="248"/>
    </row>
    <row r="282" spans="1:5" x14ac:dyDescent="0.25">
      <c r="A282" s="269"/>
      <c r="B282" s="269"/>
      <c r="C282" s="269"/>
      <c r="D282" s="269"/>
      <c r="E282" s="248"/>
    </row>
    <row r="283" spans="1:5" x14ac:dyDescent="0.25">
      <c r="A283" s="269"/>
      <c r="B283" s="269"/>
      <c r="C283" s="269"/>
      <c r="D283" s="269"/>
      <c r="E283" s="248"/>
    </row>
    <row r="284" spans="1:5" x14ac:dyDescent="0.25">
      <c r="A284" s="269"/>
      <c r="B284" s="269"/>
      <c r="C284" s="269"/>
      <c r="D284" s="269"/>
      <c r="E284" s="248"/>
    </row>
    <row r="285" spans="1:5" x14ac:dyDescent="0.25">
      <c r="A285" s="269"/>
      <c r="B285" s="269"/>
      <c r="C285" s="269"/>
      <c r="D285" s="269"/>
      <c r="E285" s="248"/>
    </row>
    <row r="286" spans="1:5" x14ac:dyDescent="0.25">
      <c r="A286" s="269"/>
      <c r="B286" s="269"/>
      <c r="C286" s="269"/>
      <c r="D286" s="269"/>
      <c r="E286" s="248"/>
    </row>
    <row r="287" spans="1:5" x14ac:dyDescent="0.25">
      <c r="A287" s="269"/>
      <c r="B287" s="269"/>
      <c r="C287" s="269"/>
      <c r="D287" s="269"/>
      <c r="E287" s="248"/>
    </row>
    <row r="288" spans="1:5" x14ac:dyDescent="0.25">
      <c r="A288" s="269"/>
      <c r="B288" s="269"/>
      <c r="C288" s="269"/>
      <c r="D288" s="269"/>
      <c r="E288" s="248"/>
    </row>
    <row r="289" spans="1:5" x14ac:dyDescent="0.25">
      <c r="A289" s="269"/>
      <c r="B289" s="269"/>
      <c r="C289" s="269"/>
      <c r="D289" s="269"/>
      <c r="E289" s="248"/>
    </row>
    <row r="290" spans="1:5" x14ac:dyDescent="0.25">
      <c r="A290" s="269"/>
      <c r="B290" s="269"/>
      <c r="C290" s="269"/>
      <c r="D290" s="269"/>
      <c r="E290" s="248"/>
    </row>
    <row r="291" spans="1:5" x14ac:dyDescent="0.25">
      <c r="A291" s="269"/>
      <c r="B291" s="269"/>
      <c r="C291" s="269"/>
      <c r="D291" s="269"/>
      <c r="E291" s="248"/>
    </row>
    <row r="292" spans="1:5" x14ac:dyDescent="0.25">
      <c r="A292" s="269"/>
      <c r="B292" s="269"/>
      <c r="C292" s="269"/>
      <c r="D292" s="269"/>
      <c r="E292" s="248"/>
    </row>
    <row r="293" spans="1:5" x14ac:dyDescent="0.25">
      <c r="A293" s="269"/>
      <c r="B293" s="269"/>
      <c r="C293" s="269"/>
      <c r="D293" s="269"/>
      <c r="E293" s="248"/>
    </row>
    <row r="294" spans="1:5" x14ac:dyDescent="0.25">
      <c r="A294" s="269"/>
      <c r="B294" s="269"/>
      <c r="C294" s="269"/>
      <c r="D294" s="269"/>
      <c r="E294" s="248"/>
    </row>
    <row r="295" spans="1:5" x14ac:dyDescent="0.25">
      <c r="A295" s="269"/>
      <c r="B295" s="269"/>
      <c r="C295" s="269"/>
      <c r="D295" s="269"/>
      <c r="E295" s="248"/>
    </row>
    <row r="296" spans="1:5" x14ac:dyDescent="0.25">
      <c r="A296" s="269"/>
      <c r="B296" s="269"/>
      <c r="C296" s="269"/>
      <c r="D296" s="269"/>
      <c r="E296" s="248"/>
    </row>
    <row r="297" spans="1:5" x14ac:dyDescent="0.25">
      <c r="A297" s="269"/>
      <c r="B297" s="269"/>
      <c r="C297" s="269"/>
      <c r="D297" s="269"/>
      <c r="E297" s="248"/>
    </row>
    <row r="298" spans="1:5" x14ac:dyDescent="0.25">
      <c r="A298" s="269"/>
      <c r="B298" s="269"/>
      <c r="C298" s="269"/>
      <c r="D298" s="269"/>
      <c r="E298" s="248"/>
    </row>
    <row r="299" spans="1:5" x14ac:dyDescent="0.25">
      <c r="A299" s="269"/>
      <c r="B299" s="269"/>
      <c r="C299" s="269"/>
      <c r="D299" s="269"/>
      <c r="E299" s="248"/>
    </row>
    <row r="300" spans="1:5" x14ac:dyDescent="0.25">
      <c r="A300" s="269"/>
      <c r="B300" s="269"/>
      <c r="C300" s="269"/>
      <c r="D300" s="269"/>
      <c r="E300" s="248"/>
    </row>
    <row r="301" spans="1:5" x14ac:dyDescent="0.25">
      <c r="A301" s="269"/>
      <c r="B301" s="269"/>
      <c r="C301" s="269"/>
      <c r="D301" s="269"/>
      <c r="E301" s="248"/>
    </row>
    <row r="302" spans="1:5" x14ac:dyDescent="0.25">
      <c r="A302" s="269"/>
      <c r="B302" s="269"/>
      <c r="C302" s="269"/>
      <c r="D302" s="269"/>
      <c r="E302" s="248"/>
    </row>
    <row r="303" spans="1:5" x14ac:dyDescent="0.25">
      <c r="A303" s="269"/>
      <c r="B303" s="269"/>
      <c r="C303" s="269"/>
      <c r="D303" s="269"/>
      <c r="E303" s="248"/>
    </row>
    <row r="304" spans="1:5" x14ac:dyDescent="0.25">
      <c r="A304" s="269"/>
      <c r="B304" s="269"/>
      <c r="C304" s="269"/>
      <c r="D304" s="269"/>
      <c r="E304" s="248"/>
    </row>
    <row r="305" spans="1:5" x14ac:dyDescent="0.25">
      <c r="A305" s="269"/>
      <c r="B305" s="269"/>
      <c r="C305" s="269"/>
      <c r="D305" s="269"/>
      <c r="E305" s="248"/>
    </row>
    <row r="306" spans="1:5" x14ac:dyDescent="0.25">
      <c r="A306" s="269"/>
      <c r="B306" s="269"/>
      <c r="C306" s="269"/>
      <c r="D306" s="269"/>
      <c r="E306" s="248"/>
    </row>
    <row r="307" spans="1:5" x14ac:dyDescent="0.25">
      <c r="A307" s="269"/>
      <c r="B307" s="269"/>
      <c r="C307" s="269"/>
      <c r="D307" s="269"/>
      <c r="E307" s="248"/>
    </row>
    <row r="308" spans="1:5" x14ac:dyDescent="0.25">
      <c r="A308" s="269"/>
      <c r="B308" s="269"/>
      <c r="C308" s="269"/>
      <c r="D308" s="269"/>
      <c r="E308" s="248"/>
    </row>
    <row r="309" spans="1:5" x14ac:dyDescent="0.25">
      <c r="A309" s="269"/>
      <c r="B309" s="269"/>
      <c r="C309" s="269"/>
      <c r="D309" s="269"/>
      <c r="E309" s="248"/>
    </row>
    <row r="310" spans="1:5" x14ac:dyDescent="0.25">
      <c r="A310" s="269"/>
      <c r="B310" s="269"/>
      <c r="C310" s="269"/>
      <c r="D310" s="269"/>
      <c r="E310" s="248"/>
    </row>
    <row r="311" spans="1:5" x14ac:dyDescent="0.25">
      <c r="A311" s="269"/>
      <c r="B311" s="269"/>
      <c r="C311" s="269"/>
      <c r="D311" s="269"/>
      <c r="E311" s="248"/>
    </row>
    <row r="312" spans="1:5" x14ac:dyDescent="0.25">
      <c r="A312" s="269"/>
      <c r="B312" s="269"/>
      <c r="C312" s="269"/>
      <c r="D312" s="269"/>
      <c r="E312" s="248"/>
    </row>
    <row r="313" spans="1:5" x14ac:dyDescent="0.25">
      <c r="A313" s="269"/>
      <c r="B313" s="269"/>
      <c r="C313" s="269"/>
      <c r="D313" s="269"/>
      <c r="E313" s="248"/>
    </row>
    <row r="314" spans="1:5" x14ac:dyDescent="0.25">
      <c r="A314" s="269"/>
      <c r="B314" s="269"/>
      <c r="C314" s="269"/>
      <c r="D314" s="269"/>
      <c r="E314" s="248"/>
    </row>
    <row r="315" spans="1:5" x14ac:dyDescent="0.25">
      <c r="A315" s="269"/>
      <c r="B315" s="269"/>
      <c r="C315" s="269"/>
      <c r="D315" s="269"/>
      <c r="E315" s="248"/>
    </row>
    <row r="316" spans="1:5" x14ac:dyDescent="0.25">
      <c r="A316" s="269"/>
      <c r="B316" s="269"/>
      <c r="C316" s="269"/>
      <c r="D316" s="269"/>
      <c r="E316" s="248"/>
    </row>
    <row r="317" spans="1:5" x14ac:dyDescent="0.25">
      <c r="A317" s="269"/>
      <c r="B317" s="269"/>
      <c r="C317" s="269"/>
      <c r="D317" s="269"/>
      <c r="E317" s="248"/>
    </row>
    <row r="318" spans="1:5" x14ac:dyDescent="0.25">
      <c r="A318" s="269"/>
      <c r="B318" s="269"/>
      <c r="C318" s="269"/>
      <c r="D318" s="269"/>
      <c r="E318" s="248"/>
    </row>
    <row r="319" spans="1:5" x14ac:dyDescent="0.25">
      <c r="A319" s="269"/>
      <c r="B319" s="269"/>
      <c r="C319" s="269"/>
      <c r="D319" s="269"/>
      <c r="E319" s="248"/>
    </row>
    <row r="320" spans="1:5" x14ac:dyDescent="0.25">
      <c r="A320" s="269"/>
      <c r="B320" s="269"/>
      <c r="C320" s="269"/>
      <c r="D320" s="269"/>
      <c r="E320" s="248"/>
    </row>
    <row r="321" spans="1:5" x14ac:dyDescent="0.25">
      <c r="A321" s="269"/>
      <c r="B321" s="269"/>
      <c r="C321" s="269"/>
      <c r="D321" s="269"/>
      <c r="E321" s="248"/>
    </row>
    <row r="322" spans="1:5" x14ac:dyDescent="0.25">
      <c r="A322" s="269"/>
      <c r="B322" s="269"/>
      <c r="C322" s="269"/>
      <c r="D322" s="269"/>
      <c r="E322" s="248"/>
    </row>
    <row r="323" spans="1:5" x14ac:dyDescent="0.25">
      <c r="A323" s="269"/>
      <c r="B323" s="269"/>
      <c r="C323" s="269"/>
      <c r="D323" s="269"/>
      <c r="E323" s="248"/>
    </row>
    <row r="324" spans="1:5" x14ac:dyDescent="0.25">
      <c r="A324" s="269"/>
      <c r="B324" s="269"/>
      <c r="C324" s="269"/>
      <c r="D324" s="269"/>
      <c r="E324" s="248"/>
    </row>
    <row r="325" spans="1:5" x14ac:dyDescent="0.25">
      <c r="A325" s="269"/>
      <c r="B325" s="269"/>
      <c r="C325" s="269"/>
      <c r="D325" s="269"/>
      <c r="E325" s="248"/>
    </row>
    <row r="326" spans="1:5" x14ac:dyDescent="0.25">
      <c r="A326" s="269"/>
      <c r="B326" s="269"/>
      <c r="C326" s="269"/>
      <c r="D326" s="269"/>
      <c r="E326" s="248"/>
    </row>
    <row r="327" spans="1:5" x14ac:dyDescent="0.25">
      <c r="A327" s="269"/>
      <c r="B327" s="269"/>
      <c r="C327" s="269"/>
      <c r="D327" s="269"/>
      <c r="E327" s="248"/>
    </row>
    <row r="328" spans="1:5" x14ac:dyDescent="0.25">
      <c r="A328" s="269"/>
      <c r="B328" s="269"/>
      <c r="C328" s="269"/>
      <c r="D328" s="269"/>
      <c r="E328" s="248"/>
    </row>
    <row r="329" spans="1:5" x14ac:dyDescent="0.25">
      <c r="A329" s="269"/>
      <c r="B329" s="269"/>
      <c r="C329" s="269"/>
      <c r="D329" s="269"/>
      <c r="E329" s="248"/>
    </row>
    <row r="330" spans="1:5" x14ac:dyDescent="0.25">
      <c r="A330" s="269"/>
      <c r="B330" s="269"/>
      <c r="C330" s="269"/>
      <c r="D330" s="269"/>
      <c r="E330" s="248"/>
    </row>
    <row r="331" spans="1:5" x14ac:dyDescent="0.25">
      <c r="A331" s="269"/>
      <c r="B331" s="269"/>
      <c r="C331" s="269"/>
      <c r="D331" s="269"/>
      <c r="E331" s="248"/>
    </row>
    <row r="332" spans="1:5" x14ac:dyDescent="0.25">
      <c r="A332" s="269"/>
      <c r="B332" s="269"/>
      <c r="C332" s="269"/>
      <c r="D332" s="269"/>
      <c r="E332" s="248"/>
    </row>
    <row r="333" spans="1:5" x14ac:dyDescent="0.25">
      <c r="A333" s="269"/>
      <c r="B333" s="269"/>
      <c r="C333" s="269"/>
      <c r="D333" s="269"/>
      <c r="E333" s="248"/>
    </row>
    <row r="334" spans="1:5" x14ac:dyDescent="0.25">
      <c r="A334" s="269"/>
      <c r="B334" s="269"/>
      <c r="C334" s="269"/>
      <c r="D334" s="269"/>
      <c r="E334" s="248"/>
    </row>
    <row r="335" spans="1:5" x14ac:dyDescent="0.25">
      <c r="A335" s="269"/>
      <c r="B335" s="269"/>
      <c r="C335" s="269"/>
      <c r="D335" s="269"/>
      <c r="E335" s="248"/>
    </row>
    <row r="336" spans="1:5" x14ac:dyDescent="0.25">
      <c r="A336" s="269"/>
      <c r="B336" s="269"/>
      <c r="C336" s="269"/>
      <c r="D336" s="269"/>
      <c r="E336" s="248"/>
    </row>
    <row r="337" spans="1:5" x14ac:dyDescent="0.25">
      <c r="A337" s="269"/>
      <c r="B337" s="269"/>
      <c r="C337" s="269"/>
      <c r="D337" s="269"/>
      <c r="E337" s="248"/>
    </row>
    <row r="338" spans="1:5" x14ac:dyDescent="0.25">
      <c r="A338" s="269"/>
      <c r="B338" s="269"/>
      <c r="C338" s="269"/>
      <c r="D338" s="269"/>
      <c r="E338" s="248"/>
    </row>
    <row r="339" spans="1:5" x14ac:dyDescent="0.25">
      <c r="A339" s="269"/>
      <c r="B339" s="269"/>
      <c r="C339" s="269"/>
      <c r="D339" s="269"/>
      <c r="E339" s="248"/>
    </row>
    <row r="340" spans="1:5" x14ac:dyDescent="0.25">
      <c r="A340" s="269"/>
      <c r="B340" s="269"/>
      <c r="C340" s="269"/>
      <c r="D340" s="269"/>
      <c r="E340" s="248"/>
    </row>
    <row r="341" spans="1:5" x14ac:dyDescent="0.25">
      <c r="A341" s="269"/>
      <c r="B341" s="269"/>
      <c r="C341" s="269"/>
      <c r="D341" s="269"/>
      <c r="E341" s="248"/>
    </row>
    <row r="342" spans="1:5" x14ac:dyDescent="0.25">
      <c r="A342" s="269"/>
      <c r="B342" s="269"/>
      <c r="C342" s="269"/>
      <c r="D342" s="269"/>
      <c r="E342" s="248"/>
    </row>
    <row r="343" spans="1:5" x14ac:dyDescent="0.25">
      <c r="A343" s="269"/>
      <c r="B343" s="269"/>
      <c r="C343" s="269"/>
      <c r="D343" s="269"/>
      <c r="E343" s="248"/>
    </row>
    <row r="344" spans="1:5" x14ac:dyDescent="0.25">
      <c r="A344" s="269"/>
      <c r="B344" s="269"/>
      <c r="C344" s="269"/>
      <c r="D344" s="269"/>
      <c r="E344" s="248"/>
    </row>
    <row r="345" spans="1:5" x14ac:dyDescent="0.25">
      <c r="A345" s="269"/>
      <c r="B345" s="269"/>
      <c r="C345" s="269"/>
      <c r="D345" s="269"/>
      <c r="E345" s="248"/>
    </row>
    <row r="346" spans="1:5" x14ac:dyDescent="0.25">
      <c r="A346" s="269"/>
      <c r="B346" s="269"/>
      <c r="C346" s="269"/>
      <c r="D346" s="269"/>
      <c r="E346" s="248"/>
    </row>
    <row r="347" spans="1:5" x14ac:dyDescent="0.25">
      <c r="A347" s="269"/>
      <c r="B347" s="269"/>
      <c r="C347" s="269"/>
      <c r="D347" s="269"/>
      <c r="E347" s="248"/>
    </row>
    <row r="348" spans="1:5" x14ac:dyDescent="0.25">
      <c r="A348" s="269"/>
      <c r="B348" s="269"/>
      <c r="C348" s="269"/>
      <c r="D348" s="269"/>
      <c r="E348" s="248"/>
    </row>
    <row r="349" spans="1:5" x14ac:dyDescent="0.25">
      <c r="A349" s="269"/>
      <c r="B349" s="269"/>
      <c r="C349" s="269"/>
      <c r="D349" s="269"/>
      <c r="E349" s="248"/>
    </row>
    <row r="350" spans="1:5" x14ac:dyDescent="0.25">
      <c r="A350" s="269"/>
      <c r="B350" s="269"/>
      <c r="C350" s="269"/>
      <c r="D350" s="269"/>
      <c r="E350" s="248"/>
    </row>
    <row r="351" spans="1:5" x14ac:dyDescent="0.25">
      <c r="A351" s="269"/>
      <c r="B351" s="269"/>
      <c r="C351" s="269"/>
      <c r="D351" s="269"/>
      <c r="E351" s="248"/>
    </row>
    <row r="352" spans="1:5" x14ac:dyDescent="0.25">
      <c r="A352" s="269"/>
      <c r="B352" s="269"/>
      <c r="C352" s="269"/>
      <c r="D352" s="269"/>
      <c r="E352" s="248"/>
    </row>
    <row r="353" spans="1:5" x14ac:dyDescent="0.25">
      <c r="A353" s="269"/>
      <c r="B353" s="269"/>
      <c r="C353" s="269"/>
      <c r="D353" s="269"/>
      <c r="E353" s="248"/>
    </row>
    <row r="354" spans="1:5" x14ac:dyDescent="0.25">
      <c r="A354" s="269"/>
      <c r="B354" s="269"/>
      <c r="C354" s="269"/>
      <c r="D354" s="269"/>
      <c r="E354" s="248"/>
    </row>
    <row r="355" spans="1:5" x14ac:dyDescent="0.25">
      <c r="A355" s="269"/>
      <c r="B355" s="269"/>
      <c r="C355" s="269"/>
      <c r="D355" s="269"/>
      <c r="E355" s="248"/>
    </row>
    <row r="356" spans="1:5" x14ac:dyDescent="0.25">
      <c r="A356" s="269"/>
      <c r="B356" s="269"/>
      <c r="C356" s="269"/>
      <c r="D356" s="269"/>
      <c r="E356" s="248"/>
    </row>
    <row r="357" spans="1:5" x14ac:dyDescent="0.25">
      <c r="A357" s="269"/>
      <c r="B357" s="269"/>
      <c r="C357" s="269"/>
      <c r="D357" s="269"/>
      <c r="E357" s="248"/>
    </row>
    <row r="358" spans="1:5" x14ac:dyDescent="0.25">
      <c r="A358" s="269"/>
      <c r="B358" s="269"/>
      <c r="C358" s="269"/>
      <c r="D358" s="269"/>
      <c r="E358" s="248"/>
    </row>
    <row r="359" spans="1:5" x14ac:dyDescent="0.25">
      <c r="A359" s="269"/>
      <c r="B359" s="269"/>
      <c r="C359" s="269"/>
      <c r="D359" s="269"/>
      <c r="E359" s="248"/>
    </row>
    <row r="360" spans="1:5" x14ac:dyDescent="0.25">
      <c r="A360" s="269"/>
      <c r="B360" s="269"/>
      <c r="C360" s="269"/>
      <c r="D360" s="269"/>
      <c r="E360" s="248"/>
    </row>
    <row r="361" spans="1:5" x14ac:dyDescent="0.25">
      <c r="A361" s="269"/>
      <c r="B361" s="269"/>
      <c r="C361" s="269"/>
      <c r="D361" s="269"/>
      <c r="E361" s="248"/>
    </row>
    <row r="362" spans="1:5" x14ac:dyDescent="0.25">
      <c r="A362" s="269"/>
      <c r="B362" s="269"/>
      <c r="C362" s="269"/>
      <c r="D362" s="269"/>
      <c r="E362" s="248"/>
    </row>
    <row r="363" spans="1:5" x14ac:dyDescent="0.25">
      <c r="A363" s="269"/>
      <c r="B363" s="269"/>
      <c r="C363" s="269"/>
      <c r="D363" s="269"/>
      <c r="E363" s="248"/>
    </row>
    <row r="364" spans="1:5" x14ac:dyDescent="0.25">
      <c r="A364" s="269"/>
      <c r="B364" s="269"/>
      <c r="C364" s="269"/>
      <c r="D364" s="269"/>
      <c r="E364" s="248"/>
    </row>
    <row r="365" spans="1:5" x14ac:dyDescent="0.25">
      <c r="A365" s="269"/>
      <c r="B365" s="269"/>
      <c r="C365" s="269"/>
      <c r="D365" s="269"/>
      <c r="E365" s="248"/>
    </row>
    <row r="366" spans="1:5" x14ac:dyDescent="0.25">
      <c r="A366" s="269"/>
      <c r="B366" s="269"/>
      <c r="C366" s="269"/>
      <c r="D366" s="269"/>
      <c r="E366" s="248"/>
    </row>
    <row r="367" spans="1:5" x14ac:dyDescent="0.25">
      <c r="A367" s="269"/>
      <c r="B367" s="269"/>
      <c r="C367" s="269"/>
      <c r="D367" s="269"/>
      <c r="E367" s="248"/>
    </row>
    <row r="368" spans="1:5" x14ac:dyDescent="0.25">
      <c r="A368" s="269"/>
      <c r="B368" s="269"/>
      <c r="C368" s="269"/>
      <c r="D368" s="269"/>
      <c r="E368" s="248"/>
    </row>
    <row r="369" spans="1:5" x14ac:dyDescent="0.25">
      <c r="A369" s="269"/>
      <c r="B369" s="269"/>
      <c r="C369" s="269"/>
      <c r="D369" s="269"/>
      <c r="E369" s="248"/>
    </row>
    <row r="370" spans="1:5" x14ac:dyDescent="0.25">
      <c r="A370" s="269"/>
      <c r="B370" s="269"/>
      <c r="C370" s="269"/>
      <c r="D370" s="269"/>
      <c r="E370" s="248"/>
    </row>
    <row r="371" spans="1:5" x14ac:dyDescent="0.25">
      <c r="A371" s="269"/>
      <c r="B371" s="269"/>
      <c r="C371" s="269"/>
      <c r="D371" s="269"/>
      <c r="E371" s="248"/>
    </row>
    <row r="372" spans="1:5" x14ac:dyDescent="0.25">
      <c r="A372" s="269"/>
      <c r="B372" s="269"/>
      <c r="C372" s="269"/>
      <c r="D372" s="269"/>
      <c r="E372" s="248"/>
    </row>
    <row r="373" spans="1:5" x14ac:dyDescent="0.25">
      <c r="A373" s="269"/>
      <c r="B373" s="269"/>
      <c r="C373" s="269"/>
      <c r="D373" s="269"/>
      <c r="E373" s="248"/>
    </row>
    <row r="374" spans="1:5" x14ac:dyDescent="0.25">
      <c r="A374" s="269"/>
      <c r="B374" s="269"/>
      <c r="C374" s="269"/>
      <c r="D374" s="269"/>
      <c r="E374" s="248"/>
    </row>
    <row r="375" spans="1:5" x14ac:dyDescent="0.25">
      <c r="A375" s="269"/>
      <c r="B375" s="269"/>
      <c r="C375" s="269"/>
      <c r="D375" s="269"/>
      <c r="E375" s="248"/>
    </row>
    <row r="376" spans="1:5" x14ac:dyDescent="0.25">
      <c r="A376" s="269"/>
      <c r="B376" s="269"/>
      <c r="C376" s="269"/>
      <c r="D376" s="269"/>
      <c r="E376" s="248"/>
    </row>
    <row r="377" spans="1:5" x14ac:dyDescent="0.25">
      <c r="A377" s="269"/>
      <c r="B377" s="269"/>
      <c r="C377" s="269"/>
      <c r="D377" s="269"/>
      <c r="E377" s="248"/>
    </row>
    <row r="378" spans="1:5" x14ac:dyDescent="0.25">
      <c r="A378" s="269"/>
      <c r="B378" s="269"/>
      <c r="C378" s="269"/>
      <c r="D378" s="269"/>
      <c r="E378" s="248"/>
    </row>
    <row r="379" spans="1:5" x14ac:dyDescent="0.25">
      <c r="A379" s="269"/>
      <c r="B379" s="269"/>
      <c r="C379" s="269"/>
      <c r="D379" s="269"/>
      <c r="E379" s="248"/>
    </row>
    <row r="380" spans="1:5" x14ac:dyDescent="0.25">
      <c r="A380" s="269"/>
      <c r="B380" s="269"/>
      <c r="C380" s="269"/>
      <c r="D380" s="269"/>
      <c r="E380" s="248"/>
    </row>
    <row r="381" spans="1:5" x14ac:dyDescent="0.25">
      <c r="A381" s="269"/>
      <c r="B381" s="269"/>
      <c r="C381" s="269"/>
      <c r="D381" s="269"/>
      <c r="E381" s="248"/>
    </row>
    <row r="382" spans="1:5" x14ac:dyDescent="0.25">
      <c r="A382" s="269"/>
      <c r="B382" s="269"/>
      <c r="C382" s="269"/>
      <c r="D382" s="269"/>
      <c r="E382" s="248"/>
    </row>
    <row r="383" spans="1:5" x14ac:dyDescent="0.25">
      <c r="A383" s="269"/>
      <c r="B383" s="269"/>
      <c r="C383" s="269"/>
      <c r="D383" s="269"/>
      <c r="E383" s="248"/>
    </row>
    <row r="384" spans="1:5" x14ac:dyDescent="0.25">
      <c r="A384" s="269"/>
      <c r="B384" s="269"/>
      <c r="C384" s="269"/>
      <c r="D384" s="269"/>
      <c r="E384" s="248"/>
    </row>
    <row r="385" spans="1:5" x14ac:dyDescent="0.25">
      <c r="A385" s="269"/>
      <c r="B385" s="269"/>
      <c r="C385" s="269"/>
      <c r="D385" s="269"/>
      <c r="E385" s="248"/>
    </row>
    <row r="386" spans="1:5" x14ac:dyDescent="0.25">
      <c r="A386" s="269"/>
      <c r="B386" s="269"/>
      <c r="C386" s="269"/>
      <c r="D386" s="269"/>
      <c r="E386" s="248"/>
    </row>
    <row r="387" spans="1:5" x14ac:dyDescent="0.25">
      <c r="A387" s="269"/>
      <c r="B387" s="269"/>
      <c r="C387" s="269"/>
      <c r="D387" s="269"/>
      <c r="E387" s="248"/>
    </row>
    <row r="388" spans="1:5" x14ac:dyDescent="0.25">
      <c r="A388" s="269"/>
      <c r="B388" s="269"/>
      <c r="C388" s="269"/>
      <c r="D388" s="269"/>
      <c r="E388" s="248"/>
    </row>
    <row r="389" spans="1:5" x14ac:dyDescent="0.25">
      <c r="A389" s="269"/>
      <c r="B389" s="269"/>
      <c r="C389" s="269"/>
      <c r="D389" s="269"/>
      <c r="E389" s="248"/>
    </row>
    <row r="390" spans="1:5" x14ac:dyDescent="0.25">
      <c r="A390" s="269"/>
      <c r="B390" s="269"/>
      <c r="C390" s="269"/>
      <c r="D390" s="269"/>
      <c r="E390" s="248"/>
    </row>
    <row r="391" spans="1:5" x14ac:dyDescent="0.25">
      <c r="A391" s="269"/>
      <c r="B391" s="269"/>
      <c r="C391" s="269"/>
      <c r="D391" s="269"/>
      <c r="E391" s="248"/>
    </row>
    <row r="392" spans="1:5" x14ac:dyDescent="0.25">
      <c r="A392" s="269"/>
      <c r="B392" s="269"/>
      <c r="C392" s="269"/>
      <c r="D392" s="269"/>
      <c r="E392" s="248"/>
    </row>
    <row r="393" spans="1:5" x14ac:dyDescent="0.25">
      <c r="A393" s="269"/>
      <c r="B393" s="269"/>
      <c r="C393" s="269"/>
      <c r="D393" s="269"/>
      <c r="E393" s="248"/>
    </row>
    <row r="394" spans="1:5" x14ac:dyDescent="0.25">
      <c r="A394" s="269"/>
      <c r="B394" s="269"/>
      <c r="C394" s="269"/>
      <c r="D394" s="269"/>
      <c r="E394" s="248"/>
    </row>
    <row r="395" spans="1:5" x14ac:dyDescent="0.25">
      <c r="A395" s="269"/>
      <c r="B395" s="269"/>
      <c r="C395" s="269"/>
      <c r="D395" s="269"/>
      <c r="E395" s="248"/>
    </row>
    <row r="396" spans="1:5" x14ac:dyDescent="0.25">
      <c r="A396" s="269"/>
      <c r="B396" s="269"/>
      <c r="C396" s="269"/>
      <c r="D396" s="269"/>
      <c r="E396" s="248"/>
    </row>
    <row r="397" spans="1:5" x14ac:dyDescent="0.25">
      <c r="A397" s="269"/>
      <c r="B397" s="269"/>
      <c r="C397" s="269"/>
      <c r="D397" s="269"/>
      <c r="E397" s="248"/>
    </row>
    <row r="398" spans="1:5" x14ac:dyDescent="0.25">
      <c r="A398" s="269"/>
      <c r="B398" s="269"/>
      <c r="C398" s="269"/>
      <c r="D398" s="269"/>
      <c r="E398" s="248"/>
    </row>
    <row r="399" spans="1:5" x14ac:dyDescent="0.25">
      <c r="A399" s="269"/>
      <c r="B399" s="269"/>
      <c r="C399" s="269"/>
      <c r="D399" s="269"/>
      <c r="E399" s="248"/>
    </row>
    <row r="400" spans="1:5" x14ac:dyDescent="0.25">
      <c r="A400" s="269"/>
      <c r="B400" s="269"/>
      <c r="C400" s="269"/>
      <c r="D400" s="269"/>
      <c r="E400" s="248"/>
    </row>
    <row r="401" spans="1:5" x14ac:dyDescent="0.25">
      <c r="A401" s="269"/>
      <c r="B401" s="269"/>
      <c r="C401" s="269"/>
      <c r="D401" s="269"/>
      <c r="E401" s="248"/>
    </row>
    <row r="402" spans="1:5" x14ac:dyDescent="0.25">
      <c r="A402" s="269"/>
      <c r="B402" s="269"/>
      <c r="C402" s="269"/>
      <c r="D402" s="269"/>
      <c r="E402" s="248"/>
    </row>
    <row r="403" spans="1:5" x14ac:dyDescent="0.25">
      <c r="A403" s="269"/>
      <c r="B403" s="269"/>
      <c r="C403" s="269"/>
      <c r="D403" s="269"/>
      <c r="E403" s="248"/>
    </row>
    <row r="404" spans="1:5" x14ac:dyDescent="0.25">
      <c r="A404" s="269"/>
      <c r="B404" s="269"/>
      <c r="C404" s="269"/>
      <c r="D404" s="269"/>
      <c r="E404" s="248"/>
    </row>
    <row r="405" spans="1:5" x14ac:dyDescent="0.25">
      <c r="A405" s="269"/>
      <c r="B405" s="269"/>
      <c r="C405" s="269"/>
      <c r="D405" s="269"/>
      <c r="E405" s="248"/>
    </row>
    <row r="406" spans="1:5" x14ac:dyDescent="0.25">
      <c r="A406" s="269"/>
      <c r="B406" s="269"/>
      <c r="C406" s="269"/>
      <c r="D406" s="269"/>
      <c r="E406" s="248"/>
    </row>
    <row r="407" spans="1:5" x14ac:dyDescent="0.25">
      <c r="A407" s="269"/>
      <c r="B407" s="269"/>
      <c r="C407" s="269"/>
      <c r="D407" s="269"/>
      <c r="E407" s="248"/>
    </row>
    <row r="408" spans="1:5" x14ac:dyDescent="0.25">
      <c r="A408" s="269"/>
      <c r="B408" s="269"/>
      <c r="C408" s="269"/>
      <c r="D408" s="269"/>
      <c r="E408" s="248"/>
    </row>
    <row r="409" spans="1:5" x14ac:dyDescent="0.25">
      <c r="E409" s="248"/>
    </row>
    <row r="410" spans="1:5" x14ac:dyDescent="0.25">
      <c r="E410" s="248"/>
    </row>
    <row r="411" spans="1:5" x14ac:dyDescent="0.25">
      <c r="E411" s="248"/>
    </row>
    <row r="412" spans="1:5" x14ac:dyDescent="0.25">
      <c r="E412" s="248"/>
    </row>
    <row r="413" spans="1:5" x14ac:dyDescent="0.25">
      <c r="E413" s="248"/>
    </row>
    <row r="414" spans="1:5" x14ac:dyDescent="0.25">
      <c r="E414" s="248"/>
    </row>
    <row r="415" spans="1:5" x14ac:dyDescent="0.25">
      <c r="E415" s="248"/>
    </row>
    <row r="416" spans="1:5" x14ac:dyDescent="0.25">
      <c r="E416" s="248"/>
    </row>
    <row r="417" spans="5:5" x14ac:dyDescent="0.25">
      <c r="E417" s="248"/>
    </row>
    <row r="418" spans="5:5" x14ac:dyDescent="0.25">
      <c r="E418" s="248"/>
    </row>
    <row r="419" spans="5:5" x14ac:dyDescent="0.25">
      <c r="E419" s="248"/>
    </row>
    <row r="420" spans="5:5" x14ac:dyDescent="0.25">
      <c r="E420" s="248"/>
    </row>
    <row r="421" spans="5:5" x14ac:dyDescent="0.25">
      <c r="E421" s="248"/>
    </row>
    <row r="422" spans="5:5" x14ac:dyDescent="0.25">
      <c r="E422" s="248"/>
    </row>
    <row r="423" spans="5:5" x14ac:dyDescent="0.25">
      <c r="E423" s="248"/>
    </row>
    <row r="424" spans="5:5" x14ac:dyDescent="0.25">
      <c r="E424" s="248"/>
    </row>
    <row r="425" spans="5:5" x14ac:dyDescent="0.25">
      <c r="E425" s="248"/>
    </row>
    <row r="426" spans="5:5" x14ac:dyDescent="0.25">
      <c r="E426" s="248"/>
    </row>
    <row r="427" spans="5:5" x14ac:dyDescent="0.25">
      <c r="E427" s="248"/>
    </row>
    <row r="428" spans="5:5" x14ac:dyDescent="0.25">
      <c r="E428" s="248"/>
    </row>
    <row r="429" spans="5:5" x14ac:dyDescent="0.25">
      <c r="E429" s="248"/>
    </row>
    <row r="430" spans="5:5" x14ac:dyDescent="0.25">
      <c r="E430" s="248"/>
    </row>
    <row r="431" spans="5:5" x14ac:dyDescent="0.25">
      <c r="E431" s="248"/>
    </row>
    <row r="432" spans="5:5" x14ac:dyDescent="0.25">
      <c r="E432" s="248"/>
    </row>
    <row r="433" spans="5:5" x14ac:dyDescent="0.25">
      <c r="E433" s="248"/>
    </row>
    <row r="434" spans="5:5" x14ac:dyDescent="0.25">
      <c r="E434" s="248"/>
    </row>
    <row r="435" spans="5:5" x14ac:dyDescent="0.25">
      <c r="E435" s="248"/>
    </row>
    <row r="436" spans="5:5" x14ac:dyDescent="0.25">
      <c r="E436" s="248"/>
    </row>
    <row r="437" spans="5:5" x14ac:dyDescent="0.25">
      <c r="E437" s="248"/>
    </row>
    <row r="438" spans="5:5" x14ac:dyDescent="0.25">
      <c r="E438" s="248"/>
    </row>
    <row r="439" spans="5:5" x14ac:dyDescent="0.25">
      <c r="E439" s="248"/>
    </row>
    <row r="440" spans="5:5" x14ac:dyDescent="0.25">
      <c r="E440" s="248"/>
    </row>
    <row r="441" spans="5:5" x14ac:dyDescent="0.25">
      <c r="E441" s="248"/>
    </row>
    <row r="442" spans="5:5" x14ac:dyDescent="0.25">
      <c r="E442" s="248"/>
    </row>
    <row r="443" spans="5:5" x14ac:dyDescent="0.25">
      <c r="E443" s="248"/>
    </row>
    <row r="444" spans="5:5" x14ac:dyDescent="0.25">
      <c r="E444" s="248"/>
    </row>
    <row r="445" spans="5:5" x14ac:dyDescent="0.25">
      <c r="E445" s="248"/>
    </row>
    <row r="446" spans="5:5" x14ac:dyDescent="0.25">
      <c r="E446" s="248"/>
    </row>
    <row r="447" spans="5:5" x14ac:dyDescent="0.25">
      <c r="E447" s="248"/>
    </row>
    <row r="448" spans="5:5" x14ac:dyDescent="0.25">
      <c r="E448" s="248"/>
    </row>
    <row r="449" spans="5:5" x14ac:dyDescent="0.25">
      <c r="E449" s="248"/>
    </row>
    <row r="450" spans="5:5" x14ac:dyDescent="0.25">
      <c r="E450" s="248"/>
    </row>
    <row r="451" spans="5:5" x14ac:dyDescent="0.25">
      <c r="E451" s="248"/>
    </row>
    <row r="452" spans="5:5" x14ac:dyDescent="0.25">
      <c r="E452" s="248"/>
    </row>
    <row r="453" spans="5:5" x14ac:dyDescent="0.25">
      <c r="E453" s="248"/>
    </row>
    <row r="454" spans="5:5" x14ac:dyDescent="0.25">
      <c r="E454" s="248"/>
    </row>
    <row r="455" spans="5:5" x14ac:dyDescent="0.25">
      <c r="E455" s="248"/>
    </row>
    <row r="456" spans="5:5" x14ac:dyDescent="0.25">
      <c r="E456" s="248"/>
    </row>
    <row r="457" spans="5:5" x14ac:dyDescent="0.25">
      <c r="E457" s="248"/>
    </row>
    <row r="458" spans="5:5" x14ac:dyDescent="0.25">
      <c r="E458" s="248"/>
    </row>
    <row r="459" spans="5:5" x14ac:dyDescent="0.25">
      <c r="E459" s="248"/>
    </row>
    <row r="460" spans="5:5" x14ac:dyDescent="0.25">
      <c r="E460" s="248"/>
    </row>
    <row r="461" spans="5:5" x14ac:dyDescent="0.25">
      <c r="E461" s="248"/>
    </row>
    <row r="462" spans="5:5" x14ac:dyDescent="0.25">
      <c r="E462" s="248"/>
    </row>
    <row r="463" spans="5:5" x14ac:dyDescent="0.25">
      <c r="E463" s="248"/>
    </row>
    <row r="464" spans="5:5" x14ac:dyDescent="0.25">
      <c r="E464" s="248"/>
    </row>
    <row r="465" spans="5:5" x14ac:dyDescent="0.25">
      <c r="E465" s="248"/>
    </row>
    <row r="466" spans="5:5" x14ac:dyDescent="0.25">
      <c r="E466" s="248"/>
    </row>
    <row r="467" spans="5:5" x14ac:dyDescent="0.25">
      <c r="E467" s="248"/>
    </row>
    <row r="468" spans="5:5" x14ac:dyDescent="0.25">
      <c r="E468" s="248"/>
    </row>
    <row r="469" spans="5:5" x14ac:dyDescent="0.25">
      <c r="E469" s="248"/>
    </row>
    <row r="470" spans="5:5" x14ac:dyDescent="0.25">
      <c r="E470" s="248"/>
    </row>
    <row r="471" spans="5:5" x14ac:dyDescent="0.25">
      <c r="E471" s="248"/>
    </row>
    <row r="472" spans="5:5" x14ac:dyDescent="0.25">
      <c r="E472" s="248"/>
    </row>
    <row r="473" spans="5:5" x14ac:dyDescent="0.25">
      <c r="E473" s="248"/>
    </row>
    <row r="474" spans="5:5" x14ac:dyDescent="0.25">
      <c r="E474" s="248"/>
    </row>
    <row r="475" spans="5:5" x14ac:dyDescent="0.25">
      <c r="E475" s="248"/>
    </row>
    <row r="476" spans="5:5" x14ac:dyDescent="0.25">
      <c r="E476" s="248"/>
    </row>
    <row r="477" spans="5:5" x14ac:dyDescent="0.25">
      <c r="E477" s="248"/>
    </row>
    <row r="478" spans="5:5" x14ac:dyDescent="0.25">
      <c r="E478" s="248"/>
    </row>
    <row r="479" spans="5:5" x14ac:dyDescent="0.25">
      <c r="E479" s="248"/>
    </row>
    <row r="480" spans="5:5" x14ac:dyDescent="0.25">
      <c r="E480" s="248"/>
    </row>
    <row r="481" spans="5:5" x14ac:dyDescent="0.25">
      <c r="E481" s="248"/>
    </row>
    <row r="482" spans="5:5" x14ac:dyDescent="0.25">
      <c r="E482" s="248"/>
    </row>
    <row r="483" spans="5:5" x14ac:dyDescent="0.25">
      <c r="E483" s="248"/>
    </row>
    <row r="484" spans="5:5" x14ac:dyDescent="0.25">
      <c r="E484" s="248"/>
    </row>
    <row r="485" spans="5:5" x14ac:dyDescent="0.25">
      <c r="E485" s="248"/>
    </row>
    <row r="486" spans="5:5" x14ac:dyDescent="0.25">
      <c r="E486" s="248"/>
    </row>
    <row r="487" spans="5:5" x14ac:dyDescent="0.25">
      <c r="E487" s="248"/>
    </row>
    <row r="488" spans="5:5" x14ac:dyDescent="0.25">
      <c r="E488" s="248"/>
    </row>
    <row r="489" spans="5:5" x14ac:dyDescent="0.25">
      <c r="E489" s="248"/>
    </row>
    <row r="490" spans="5:5" x14ac:dyDescent="0.25">
      <c r="E490" s="248"/>
    </row>
    <row r="491" spans="5:5" x14ac:dyDescent="0.25">
      <c r="E491" s="248"/>
    </row>
    <row r="492" spans="5:5" x14ac:dyDescent="0.25">
      <c r="E492" s="248"/>
    </row>
    <row r="493" spans="5:5" x14ac:dyDescent="0.25">
      <c r="E493" s="248"/>
    </row>
    <row r="494" spans="5:5" x14ac:dyDescent="0.25">
      <c r="E494" s="248"/>
    </row>
    <row r="495" spans="5:5" x14ac:dyDescent="0.25">
      <c r="E495" s="248"/>
    </row>
    <row r="496" spans="5:5" x14ac:dyDescent="0.25">
      <c r="E496" s="248"/>
    </row>
    <row r="497" spans="5:5" x14ac:dyDescent="0.25">
      <c r="E497" s="248"/>
    </row>
    <row r="498" spans="5:5" x14ac:dyDescent="0.25">
      <c r="E498" s="248"/>
    </row>
    <row r="499" spans="5:5" x14ac:dyDescent="0.25">
      <c r="E499" s="248"/>
    </row>
    <row r="500" spans="5:5" x14ac:dyDescent="0.25">
      <c r="E500" s="248"/>
    </row>
    <row r="501" spans="5:5" x14ac:dyDescent="0.25">
      <c r="E501" s="248"/>
    </row>
    <row r="502" spans="5:5" x14ac:dyDescent="0.25">
      <c r="E502" s="248"/>
    </row>
    <row r="503" spans="5:5" x14ac:dyDescent="0.25">
      <c r="E503" s="248"/>
    </row>
    <row r="504" spans="5:5" x14ac:dyDescent="0.25">
      <c r="E504" s="248"/>
    </row>
    <row r="505" spans="5:5" x14ac:dyDescent="0.25">
      <c r="E505" s="248"/>
    </row>
    <row r="506" spans="5:5" x14ac:dyDescent="0.25">
      <c r="E506" s="248"/>
    </row>
    <row r="507" spans="5:5" x14ac:dyDescent="0.25">
      <c r="E507" s="248"/>
    </row>
    <row r="508" spans="5:5" x14ac:dyDescent="0.25">
      <c r="E508" s="248"/>
    </row>
    <row r="509" spans="5:5" x14ac:dyDescent="0.25">
      <c r="E509" s="248"/>
    </row>
    <row r="510" spans="5:5" x14ac:dyDescent="0.25">
      <c r="E510" s="248"/>
    </row>
    <row r="511" spans="5:5" x14ac:dyDescent="0.25">
      <c r="E511" s="248"/>
    </row>
    <row r="512" spans="5:5" x14ac:dyDescent="0.25">
      <c r="E512" s="248"/>
    </row>
    <row r="513" spans="5:5" x14ac:dyDescent="0.25">
      <c r="E513" s="248"/>
    </row>
    <row r="514" spans="5:5" x14ac:dyDescent="0.25">
      <c r="E514" s="248"/>
    </row>
    <row r="515" spans="5:5" x14ac:dyDescent="0.25">
      <c r="E515" s="248"/>
    </row>
    <row r="516" spans="5:5" x14ac:dyDescent="0.25">
      <c r="E516" s="248"/>
    </row>
    <row r="517" spans="5:5" x14ac:dyDescent="0.25">
      <c r="E517" s="248"/>
    </row>
    <row r="518" spans="5:5" x14ac:dyDescent="0.25">
      <c r="E518" s="248"/>
    </row>
    <row r="519" spans="5:5" x14ac:dyDescent="0.25">
      <c r="E519" s="248"/>
    </row>
    <row r="520" spans="5:5" x14ac:dyDescent="0.25">
      <c r="E520" s="248"/>
    </row>
    <row r="521" spans="5:5" x14ac:dyDescent="0.25">
      <c r="E521" s="248"/>
    </row>
    <row r="522" spans="5:5" x14ac:dyDescent="0.25">
      <c r="E522" s="248"/>
    </row>
    <row r="523" spans="5:5" x14ac:dyDescent="0.25">
      <c r="E523" s="248"/>
    </row>
    <row r="524" spans="5:5" x14ac:dyDescent="0.25">
      <c r="E524" s="248"/>
    </row>
    <row r="525" spans="5:5" x14ac:dyDescent="0.25">
      <c r="E525" s="248"/>
    </row>
    <row r="526" spans="5:5" x14ac:dyDescent="0.25">
      <c r="E526" s="248"/>
    </row>
    <row r="527" spans="5:5" x14ac:dyDescent="0.25">
      <c r="E527" s="248"/>
    </row>
    <row r="528" spans="5:5" x14ac:dyDescent="0.25">
      <c r="E528" s="248"/>
    </row>
    <row r="529" spans="5:5" x14ac:dyDescent="0.25">
      <c r="E529" s="248"/>
    </row>
    <row r="530" spans="5:5" x14ac:dyDescent="0.25">
      <c r="E530" s="248"/>
    </row>
    <row r="531" spans="5:5" x14ac:dyDescent="0.25">
      <c r="E531" s="248"/>
    </row>
    <row r="532" spans="5:5" x14ac:dyDescent="0.25">
      <c r="E532" s="248"/>
    </row>
    <row r="533" spans="5:5" x14ac:dyDescent="0.25">
      <c r="E533" s="248"/>
    </row>
    <row r="534" spans="5:5" x14ac:dyDescent="0.25">
      <c r="E534" s="248"/>
    </row>
    <row r="535" spans="5:5" x14ac:dyDescent="0.25">
      <c r="E535" s="248"/>
    </row>
    <row r="536" spans="5:5" x14ac:dyDescent="0.25">
      <c r="E536" s="248"/>
    </row>
    <row r="537" spans="5:5" x14ac:dyDescent="0.25">
      <c r="E537" s="248"/>
    </row>
    <row r="538" spans="5:5" x14ac:dyDescent="0.25">
      <c r="E538" s="248"/>
    </row>
    <row r="539" spans="5:5" x14ac:dyDescent="0.25">
      <c r="E539" s="248"/>
    </row>
    <row r="540" spans="5:5" x14ac:dyDescent="0.25">
      <c r="E540" s="248"/>
    </row>
    <row r="541" spans="5:5" x14ac:dyDescent="0.25">
      <c r="E541" s="248"/>
    </row>
    <row r="542" spans="5:5" x14ac:dyDescent="0.25">
      <c r="E542" s="248"/>
    </row>
    <row r="543" spans="5:5" x14ac:dyDescent="0.25">
      <c r="E543" s="248"/>
    </row>
    <row r="544" spans="5:5" x14ac:dyDescent="0.25">
      <c r="E544" s="248"/>
    </row>
    <row r="545" spans="5:5" x14ac:dyDescent="0.25">
      <c r="E545" s="248"/>
    </row>
    <row r="546" spans="5:5" x14ac:dyDescent="0.25">
      <c r="E546" s="248"/>
    </row>
    <row r="547" spans="5:5" x14ac:dyDescent="0.25">
      <c r="E547" s="248"/>
    </row>
    <row r="548" spans="5:5" x14ac:dyDescent="0.25">
      <c r="E548" s="248"/>
    </row>
    <row r="549" spans="5:5" x14ac:dyDescent="0.25">
      <c r="E549" s="248"/>
    </row>
    <row r="550" spans="5:5" x14ac:dyDescent="0.25">
      <c r="E550" s="248"/>
    </row>
    <row r="551" spans="5:5" x14ac:dyDescent="0.25">
      <c r="E551" s="248"/>
    </row>
    <row r="552" spans="5:5" x14ac:dyDescent="0.25">
      <c r="E552" s="248"/>
    </row>
    <row r="553" spans="5:5" x14ac:dyDescent="0.25">
      <c r="E553" s="248"/>
    </row>
    <row r="554" spans="5:5" x14ac:dyDescent="0.25">
      <c r="E554" s="248"/>
    </row>
    <row r="555" spans="5:5" x14ac:dyDescent="0.25">
      <c r="E555" s="248"/>
    </row>
    <row r="556" spans="5:5" x14ac:dyDescent="0.25">
      <c r="E556" s="248"/>
    </row>
    <row r="557" spans="5:5" x14ac:dyDescent="0.25">
      <c r="E557" s="248"/>
    </row>
    <row r="558" spans="5:5" x14ac:dyDescent="0.25">
      <c r="E558" s="248"/>
    </row>
    <row r="559" spans="5:5" x14ac:dyDescent="0.25">
      <c r="E559" s="248"/>
    </row>
    <row r="560" spans="5:5" x14ac:dyDescent="0.25">
      <c r="E560" s="248"/>
    </row>
    <row r="561" spans="5:5" x14ac:dyDescent="0.25">
      <c r="E561" s="248"/>
    </row>
    <row r="562" spans="5:5" x14ac:dyDescent="0.25">
      <c r="E562" s="248"/>
    </row>
    <row r="563" spans="5:5" x14ac:dyDescent="0.25">
      <c r="E563" s="248"/>
    </row>
    <row r="564" spans="5:5" x14ac:dyDescent="0.25">
      <c r="E564" s="248"/>
    </row>
    <row r="565" spans="5:5" x14ac:dyDescent="0.25">
      <c r="E565" s="248"/>
    </row>
    <row r="566" spans="5:5" x14ac:dyDescent="0.25">
      <c r="E566" s="248"/>
    </row>
    <row r="567" spans="5:5" x14ac:dyDescent="0.25">
      <c r="E567" s="248"/>
    </row>
    <row r="568" spans="5:5" x14ac:dyDescent="0.25">
      <c r="E568" s="248"/>
    </row>
    <row r="569" spans="5:5" x14ac:dyDescent="0.25">
      <c r="E569" s="248"/>
    </row>
    <row r="570" spans="5:5" x14ac:dyDescent="0.25">
      <c r="E570" s="248"/>
    </row>
    <row r="571" spans="5:5" x14ac:dyDescent="0.25">
      <c r="E571" s="248"/>
    </row>
    <row r="572" spans="5:5" x14ac:dyDescent="0.25">
      <c r="E572" s="248"/>
    </row>
    <row r="573" spans="5:5" x14ac:dyDescent="0.25">
      <c r="E573" s="248"/>
    </row>
    <row r="574" spans="5:5" x14ac:dyDescent="0.25">
      <c r="E574" s="248"/>
    </row>
    <row r="575" spans="5:5" x14ac:dyDescent="0.25">
      <c r="E575" s="248"/>
    </row>
    <row r="576" spans="5:5" x14ac:dyDescent="0.25">
      <c r="E576" s="248"/>
    </row>
    <row r="577" spans="5:5" x14ac:dyDescent="0.25">
      <c r="E577" s="248"/>
    </row>
    <row r="578" spans="5:5" x14ac:dyDescent="0.25">
      <c r="E578" s="248"/>
    </row>
    <row r="579" spans="5:5" x14ac:dyDescent="0.25">
      <c r="E579" s="248"/>
    </row>
    <row r="580" spans="5:5" x14ac:dyDescent="0.25">
      <c r="E580" s="248"/>
    </row>
    <row r="581" spans="5:5" x14ac:dyDescent="0.25">
      <c r="E581" s="248"/>
    </row>
    <row r="582" spans="5:5" x14ac:dyDescent="0.25">
      <c r="E582" s="248"/>
    </row>
    <row r="583" spans="5:5" x14ac:dyDescent="0.25">
      <c r="E583" s="248"/>
    </row>
    <row r="584" spans="5:5" x14ac:dyDescent="0.25">
      <c r="E584" s="248"/>
    </row>
    <row r="585" spans="5:5" x14ac:dyDescent="0.25">
      <c r="E585" s="248"/>
    </row>
    <row r="586" spans="5:5" x14ac:dyDescent="0.25">
      <c r="E586" s="248"/>
    </row>
    <row r="587" spans="5:5" x14ac:dyDescent="0.25">
      <c r="E587" s="248"/>
    </row>
    <row r="588" spans="5:5" x14ac:dyDescent="0.25">
      <c r="E588" s="248"/>
    </row>
    <row r="589" spans="5:5" x14ac:dyDescent="0.25">
      <c r="E589" s="248"/>
    </row>
    <row r="590" spans="5:5" x14ac:dyDescent="0.25">
      <c r="E590" s="248"/>
    </row>
    <row r="591" spans="5:5" x14ac:dyDescent="0.25">
      <c r="E591" s="248"/>
    </row>
    <row r="592" spans="5:5" x14ac:dyDescent="0.25">
      <c r="E592" s="248"/>
    </row>
    <row r="593" spans="5:5" x14ac:dyDescent="0.25">
      <c r="E593" s="248"/>
    </row>
    <row r="594" spans="5:5" x14ac:dyDescent="0.25">
      <c r="E594" s="248"/>
    </row>
    <row r="595" spans="5:5" x14ac:dyDescent="0.25">
      <c r="E595" s="248"/>
    </row>
    <row r="596" spans="5:5" x14ac:dyDescent="0.25">
      <c r="E596" s="248"/>
    </row>
    <row r="597" spans="5:5" x14ac:dyDescent="0.25">
      <c r="E597" s="248"/>
    </row>
    <row r="598" spans="5:5" x14ac:dyDescent="0.25">
      <c r="E598" s="248"/>
    </row>
    <row r="599" spans="5:5" x14ac:dyDescent="0.25">
      <c r="E599" s="248"/>
    </row>
    <row r="600" spans="5:5" x14ac:dyDescent="0.25">
      <c r="E600" s="248"/>
    </row>
    <row r="601" spans="5:5" x14ac:dyDescent="0.25">
      <c r="E601" s="248"/>
    </row>
    <row r="602" spans="5:5" x14ac:dyDescent="0.25">
      <c r="E602" s="248"/>
    </row>
    <row r="603" spans="5:5" x14ac:dyDescent="0.25">
      <c r="E603" s="248"/>
    </row>
    <row r="604" spans="5:5" x14ac:dyDescent="0.25">
      <c r="E604" s="248"/>
    </row>
    <row r="605" spans="5:5" x14ac:dyDescent="0.25">
      <c r="E605" s="248"/>
    </row>
    <row r="606" spans="5:5" x14ac:dyDescent="0.25">
      <c r="E606" s="248"/>
    </row>
    <row r="607" spans="5:5" x14ac:dyDescent="0.25">
      <c r="E607" s="248"/>
    </row>
    <row r="608" spans="5:5" x14ac:dyDescent="0.25">
      <c r="E608" s="248"/>
    </row>
    <row r="609" spans="5:5" x14ac:dyDescent="0.25">
      <c r="E609" s="248"/>
    </row>
    <row r="610" spans="5:5" x14ac:dyDescent="0.25">
      <c r="E610" s="248"/>
    </row>
    <row r="611" spans="5:5" x14ac:dyDescent="0.25">
      <c r="E611" s="248"/>
    </row>
    <row r="612" spans="5:5" x14ac:dyDescent="0.25">
      <c r="E612" s="248"/>
    </row>
    <row r="613" spans="5:5" x14ac:dyDescent="0.25">
      <c r="E613" s="248"/>
    </row>
    <row r="614" spans="5:5" x14ac:dyDescent="0.25">
      <c r="E614" s="248"/>
    </row>
    <row r="615" spans="5:5" x14ac:dyDescent="0.25">
      <c r="E615" s="248"/>
    </row>
    <row r="616" spans="5:5" x14ac:dyDescent="0.25">
      <c r="E616" s="248"/>
    </row>
    <row r="617" spans="5:5" x14ac:dyDescent="0.25">
      <c r="E617" s="248"/>
    </row>
    <row r="618" spans="5:5" x14ac:dyDescent="0.25">
      <c r="E618" s="248"/>
    </row>
    <row r="619" spans="5:5" x14ac:dyDescent="0.25">
      <c r="E619" s="248"/>
    </row>
    <row r="620" spans="5:5" x14ac:dyDescent="0.25">
      <c r="E620" s="248"/>
    </row>
    <row r="621" spans="5:5" x14ac:dyDescent="0.25">
      <c r="E621" s="248"/>
    </row>
    <row r="622" spans="5:5" x14ac:dyDescent="0.25">
      <c r="E622" s="248"/>
    </row>
    <row r="623" spans="5:5" x14ac:dyDescent="0.25">
      <c r="E623" s="248"/>
    </row>
    <row r="624" spans="5:5" x14ac:dyDescent="0.25">
      <c r="E624" s="248"/>
    </row>
    <row r="625" spans="5:5" x14ac:dyDescent="0.25">
      <c r="E625" s="248"/>
    </row>
    <row r="626" spans="5:5" x14ac:dyDescent="0.25">
      <c r="E626" s="248"/>
    </row>
    <row r="627" spans="5:5" x14ac:dyDescent="0.25">
      <c r="E627" s="248"/>
    </row>
    <row r="628" spans="5:5" x14ac:dyDescent="0.25">
      <c r="E628" s="248"/>
    </row>
    <row r="629" spans="5:5" x14ac:dyDescent="0.25">
      <c r="E629" s="248"/>
    </row>
    <row r="630" spans="5:5" x14ac:dyDescent="0.25">
      <c r="E630" s="248"/>
    </row>
    <row r="631" spans="5:5" x14ac:dyDescent="0.25">
      <c r="E631" s="248"/>
    </row>
    <row r="632" spans="5:5" x14ac:dyDescent="0.25">
      <c r="E632" s="248"/>
    </row>
    <row r="633" spans="5:5" x14ac:dyDescent="0.25">
      <c r="E633" s="248"/>
    </row>
    <row r="634" spans="5:5" x14ac:dyDescent="0.25">
      <c r="E634" s="248"/>
    </row>
    <row r="635" spans="5:5" x14ac:dyDescent="0.25">
      <c r="E635" s="248"/>
    </row>
    <row r="636" spans="5:5" x14ac:dyDescent="0.25">
      <c r="E636" s="248"/>
    </row>
    <row r="637" spans="5:5" x14ac:dyDescent="0.25">
      <c r="E637" s="248"/>
    </row>
    <row r="638" spans="5:5" x14ac:dyDescent="0.25">
      <c r="E638" s="248"/>
    </row>
    <row r="639" spans="5:5" x14ac:dyDescent="0.25">
      <c r="E639" s="248"/>
    </row>
    <row r="640" spans="5:5" x14ac:dyDescent="0.25">
      <c r="E640" s="248"/>
    </row>
    <row r="641" spans="5:5" x14ac:dyDescent="0.25">
      <c r="E641" s="248"/>
    </row>
    <row r="642" spans="5:5" x14ac:dyDescent="0.25">
      <c r="E642" s="248"/>
    </row>
    <row r="643" spans="5:5" x14ac:dyDescent="0.25">
      <c r="E643" s="248"/>
    </row>
    <row r="644" spans="5:5" x14ac:dyDescent="0.25">
      <c r="E644" s="248"/>
    </row>
    <row r="645" spans="5:5" x14ac:dyDescent="0.25">
      <c r="E645" s="248"/>
    </row>
    <row r="646" spans="5:5" x14ac:dyDescent="0.25">
      <c r="E646" s="248"/>
    </row>
    <row r="647" spans="5:5" x14ac:dyDescent="0.25">
      <c r="E647" s="248"/>
    </row>
    <row r="648" spans="5:5" x14ac:dyDescent="0.25">
      <c r="E648" s="248"/>
    </row>
    <row r="649" spans="5:5" x14ac:dyDescent="0.25">
      <c r="E649" s="248"/>
    </row>
    <row r="650" spans="5:5" x14ac:dyDescent="0.25">
      <c r="E650" s="248"/>
    </row>
    <row r="651" spans="5:5" x14ac:dyDescent="0.25">
      <c r="E651" s="248"/>
    </row>
    <row r="652" spans="5:5" x14ac:dyDescent="0.25">
      <c r="E652" s="248"/>
    </row>
    <row r="653" spans="5:5" x14ac:dyDescent="0.25">
      <c r="E653" s="248"/>
    </row>
    <row r="654" spans="5:5" x14ac:dyDescent="0.25">
      <c r="E654" s="248"/>
    </row>
    <row r="655" spans="5:5" x14ac:dyDescent="0.25">
      <c r="E655" s="248"/>
    </row>
    <row r="656" spans="5:5" x14ac:dyDescent="0.25">
      <c r="E656" s="248"/>
    </row>
    <row r="657" spans="5:5" x14ac:dyDescent="0.25">
      <c r="E657" s="248"/>
    </row>
    <row r="658" spans="5:5" x14ac:dyDescent="0.25">
      <c r="E658" s="248"/>
    </row>
    <row r="659" spans="5:5" x14ac:dyDescent="0.25">
      <c r="E659" s="248"/>
    </row>
    <row r="660" spans="5:5" x14ac:dyDescent="0.25">
      <c r="E660" s="248"/>
    </row>
    <row r="661" spans="5:5" x14ac:dyDescent="0.25">
      <c r="E661" s="248"/>
    </row>
    <row r="662" spans="5:5" x14ac:dyDescent="0.25">
      <c r="E662" s="248"/>
    </row>
    <row r="663" spans="5:5" x14ac:dyDescent="0.25">
      <c r="E663" s="248"/>
    </row>
    <row r="664" spans="5:5" x14ac:dyDescent="0.25">
      <c r="E664" s="248"/>
    </row>
    <row r="665" spans="5:5" x14ac:dyDescent="0.25">
      <c r="E665" s="248"/>
    </row>
    <row r="666" spans="5:5" x14ac:dyDescent="0.25">
      <c r="E666" s="248"/>
    </row>
    <row r="667" spans="5:5" x14ac:dyDescent="0.25">
      <c r="E667" s="248"/>
    </row>
    <row r="668" spans="5:5" x14ac:dyDescent="0.25">
      <c r="E668" s="248"/>
    </row>
    <row r="669" spans="5:5" x14ac:dyDescent="0.25">
      <c r="E669" s="248"/>
    </row>
    <row r="670" spans="5:5" x14ac:dyDescent="0.25">
      <c r="E670" s="248"/>
    </row>
    <row r="671" spans="5:5" x14ac:dyDescent="0.25">
      <c r="E671" s="248"/>
    </row>
    <row r="672" spans="5:5" x14ac:dyDescent="0.25">
      <c r="E672" s="248"/>
    </row>
    <row r="673" spans="5:5" x14ac:dyDescent="0.25">
      <c r="E673" s="248"/>
    </row>
    <row r="674" spans="5:5" x14ac:dyDescent="0.25">
      <c r="E674" s="248"/>
    </row>
    <row r="675" spans="5:5" x14ac:dyDescent="0.25">
      <c r="E675" s="248"/>
    </row>
    <row r="676" spans="5:5" x14ac:dyDescent="0.25">
      <c r="E676" s="248"/>
    </row>
    <row r="677" spans="5:5" x14ac:dyDescent="0.25">
      <c r="E677" s="248"/>
    </row>
    <row r="678" spans="5:5" x14ac:dyDescent="0.25">
      <c r="E678" s="248"/>
    </row>
    <row r="679" spans="5:5" x14ac:dyDescent="0.25">
      <c r="E679" s="248"/>
    </row>
    <row r="680" spans="5:5" x14ac:dyDescent="0.25">
      <c r="E680" s="248"/>
    </row>
    <row r="681" spans="5:5" x14ac:dyDescent="0.25">
      <c r="E681" s="248"/>
    </row>
    <row r="682" spans="5:5" x14ac:dyDescent="0.25">
      <c r="E682" s="248"/>
    </row>
    <row r="683" spans="5:5" x14ac:dyDescent="0.25">
      <c r="E683" s="248"/>
    </row>
    <row r="684" spans="5:5" x14ac:dyDescent="0.25">
      <c r="E684" s="248"/>
    </row>
    <row r="685" spans="5:5" x14ac:dyDescent="0.25">
      <c r="E685" s="248"/>
    </row>
    <row r="686" spans="5:5" x14ac:dyDescent="0.25">
      <c r="E686" s="248"/>
    </row>
    <row r="687" spans="5:5" x14ac:dyDescent="0.25">
      <c r="E687" s="248"/>
    </row>
    <row r="688" spans="5:5" x14ac:dyDescent="0.25">
      <c r="E688" s="248"/>
    </row>
    <row r="689" spans="5:5" x14ac:dyDescent="0.25">
      <c r="E689" s="248"/>
    </row>
    <row r="690" spans="5:5" x14ac:dyDescent="0.25">
      <c r="E690" s="248"/>
    </row>
    <row r="691" spans="5:5" x14ac:dyDescent="0.25">
      <c r="E691" s="248"/>
    </row>
    <row r="692" spans="5:5" x14ac:dyDescent="0.25">
      <c r="E692" s="248"/>
    </row>
    <row r="693" spans="5:5" x14ac:dyDescent="0.25">
      <c r="E693" s="248"/>
    </row>
    <row r="694" spans="5:5" x14ac:dyDescent="0.25">
      <c r="E694" s="248"/>
    </row>
    <row r="695" spans="5:5" x14ac:dyDescent="0.25">
      <c r="E695" s="248"/>
    </row>
    <row r="696" spans="5:5" x14ac:dyDescent="0.25">
      <c r="E696" s="248"/>
    </row>
    <row r="697" spans="5:5" x14ac:dyDescent="0.25">
      <c r="E697" s="248"/>
    </row>
    <row r="698" spans="5:5" x14ac:dyDescent="0.25">
      <c r="E698" s="248"/>
    </row>
    <row r="699" spans="5:5" x14ac:dyDescent="0.25">
      <c r="E699" s="248"/>
    </row>
    <row r="700" spans="5:5" x14ac:dyDescent="0.25">
      <c r="E700" s="248"/>
    </row>
    <row r="701" spans="5:5" x14ac:dyDescent="0.25">
      <c r="E701" s="248"/>
    </row>
    <row r="702" spans="5:5" x14ac:dyDescent="0.25">
      <c r="E702" s="248"/>
    </row>
    <row r="703" spans="5:5" x14ac:dyDescent="0.25">
      <c r="E703" s="248"/>
    </row>
    <row r="704" spans="5:5" x14ac:dyDescent="0.25">
      <c r="E704" s="248"/>
    </row>
    <row r="705" spans="5:5" x14ac:dyDescent="0.25">
      <c r="E705" s="248"/>
    </row>
    <row r="706" spans="5:5" x14ac:dyDescent="0.25">
      <c r="E706" s="248"/>
    </row>
    <row r="707" spans="5:5" x14ac:dyDescent="0.25">
      <c r="E707" s="248"/>
    </row>
    <row r="708" spans="5:5" x14ac:dyDescent="0.25">
      <c r="E708" s="248"/>
    </row>
    <row r="709" spans="5:5" x14ac:dyDescent="0.25">
      <c r="E709" s="248"/>
    </row>
    <row r="710" spans="5:5" x14ac:dyDescent="0.25">
      <c r="E710" s="248"/>
    </row>
    <row r="711" spans="5:5" x14ac:dyDescent="0.25">
      <c r="E711" s="248"/>
    </row>
    <row r="712" spans="5:5" x14ac:dyDescent="0.25">
      <c r="E712" s="248"/>
    </row>
    <row r="713" spans="5:5" x14ac:dyDescent="0.25">
      <c r="E713" s="248"/>
    </row>
    <row r="714" spans="5:5" x14ac:dyDescent="0.25">
      <c r="E714" s="248"/>
    </row>
    <row r="715" spans="5:5" x14ac:dyDescent="0.25">
      <c r="E715" s="248"/>
    </row>
    <row r="716" spans="5:5" x14ac:dyDescent="0.25">
      <c r="E716" s="248"/>
    </row>
    <row r="717" spans="5:5" x14ac:dyDescent="0.25">
      <c r="E717" s="248"/>
    </row>
    <row r="718" spans="5:5" x14ac:dyDescent="0.25">
      <c r="E718" s="248"/>
    </row>
    <row r="719" spans="5:5" x14ac:dyDescent="0.25">
      <c r="E719" s="248"/>
    </row>
    <row r="720" spans="5:5" x14ac:dyDescent="0.25">
      <c r="E720" s="248"/>
    </row>
  </sheetData>
  <mergeCells count="7">
    <mergeCell ref="A4:D4"/>
    <mergeCell ref="A2:A3"/>
    <mergeCell ref="B2:B3"/>
    <mergeCell ref="C2:C3"/>
    <mergeCell ref="D2:D3"/>
    <mergeCell ref="A1:E1"/>
    <mergeCell ref="E2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I16" sqref="I1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149</v>
      </c>
    </row>
    <row r="3" spans="1:22" ht="15.75" x14ac:dyDescent="0.25">
      <c r="B3" s="20" t="s">
        <v>148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122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122</v>
      </c>
      <c r="N5" s="117" t="s">
        <v>65</v>
      </c>
      <c r="O5" s="118"/>
      <c r="P5" s="118"/>
      <c r="Q5" s="119"/>
      <c r="R5" s="115" t="s">
        <v>122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133"/>
      <c r="K6" s="133"/>
      <c r="L6" s="133"/>
      <c r="M6" s="129"/>
      <c r="N6" s="65" t="s">
        <v>66</v>
      </c>
      <c r="O6" s="65" t="s">
        <v>67</v>
      </c>
      <c r="P6" s="65" t="s">
        <v>68</v>
      </c>
      <c r="Q6" s="65" t="s">
        <v>69</v>
      </c>
      <c r="R6" s="116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24</v>
      </c>
      <c r="I7" s="43">
        <v>6</v>
      </c>
      <c r="J7" s="13">
        <v>6</v>
      </c>
      <c r="K7" s="13">
        <v>6</v>
      </c>
      <c r="L7" s="13">
        <v>6</v>
      </c>
      <c r="M7" s="27">
        <v>1</v>
      </c>
      <c r="N7" s="32">
        <v>0</v>
      </c>
      <c r="O7" s="32">
        <v>0</v>
      </c>
      <c r="P7" s="32">
        <v>0</v>
      </c>
      <c r="Q7" s="32">
        <v>1</v>
      </c>
      <c r="R7" s="32">
        <v>23</v>
      </c>
      <c r="S7" s="32">
        <v>6</v>
      </c>
      <c r="T7" s="32">
        <v>6</v>
      </c>
      <c r="U7" s="32">
        <v>6</v>
      </c>
      <c r="V7" s="32">
        <v>5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43</v>
      </c>
      <c r="I8" s="43">
        <v>11</v>
      </c>
      <c r="J8" s="13">
        <v>11</v>
      </c>
      <c r="K8" s="13">
        <v>11</v>
      </c>
      <c r="L8" s="13">
        <v>10</v>
      </c>
      <c r="M8" s="27">
        <v>3</v>
      </c>
      <c r="N8" s="32">
        <v>1</v>
      </c>
      <c r="O8" s="32">
        <v>1</v>
      </c>
      <c r="P8" s="32">
        <v>1</v>
      </c>
      <c r="Q8" s="32">
        <v>0</v>
      </c>
      <c r="R8" s="32">
        <v>40</v>
      </c>
      <c r="S8" s="32">
        <v>10</v>
      </c>
      <c r="T8" s="32">
        <v>10</v>
      </c>
      <c r="U8" s="32">
        <v>10</v>
      </c>
      <c r="V8" s="32">
        <v>10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50</v>
      </c>
      <c r="I9" s="43">
        <v>13</v>
      </c>
      <c r="J9" s="13">
        <v>13</v>
      </c>
      <c r="K9" s="13">
        <v>13</v>
      </c>
      <c r="L9" s="13">
        <v>11</v>
      </c>
      <c r="M9" s="27">
        <v>49</v>
      </c>
      <c r="N9" s="32">
        <v>12</v>
      </c>
      <c r="O9" s="32">
        <v>12</v>
      </c>
      <c r="P9" s="32">
        <v>12</v>
      </c>
      <c r="Q9" s="32">
        <v>13</v>
      </c>
      <c r="R9" s="32">
        <v>1</v>
      </c>
      <c r="S9" s="32">
        <v>1</v>
      </c>
      <c r="T9" s="32">
        <v>1</v>
      </c>
      <c r="U9" s="32">
        <v>1</v>
      </c>
      <c r="V9" s="32">
        <v>-2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36</v>
      </c>
      <c r="I10" s="43">
        <v>9</v>
      </c>
      <c r="J10" s="13">
        <v>9</v>
      </c>
      <c r="K10" s="13">
        <v>9</v>
      </c>
      <c r="L10" s="13">
        <v>9</v>
      </c>
      <c r="M10" s="27">
        <v>4</v>
      </c>
      <c r="N10" s="32">
        <v>1</v>
      </c>
      <c r="O10" s="32">
        <v>1</v>
      </c>
      <c r="P10" s="32">
        <v>1</v>
      </c>
      <c r="Q10" s="32">
        <v>1</v>
      </c>
      <c r="R10" s="32">
        <v>32</v>
      </c>
      <c r="S10" s="32">
        <v>8</v>
      </c>
      <c r="T10" s="32">
        <v>8</v>
      </c>
      <c r="U10" s="32">
        <v>8</v>
      </c>
      <c r="V10" s="32">
        <v>8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72</v>
      </c>
      <c r="I11" s="43">
        <v>18</v>
      </c>
      <c r="J11" s="13">
        <v>18</v>
      </c>
      <c r="K11" s="13">
        <v>18</v>
      </c>
      <c r="L11" s="13">
        <v>18</v>
      </c>
      <c r="M11" s="27">
        <v>12</v>
      </c>
      <c r="N11" s="32">
        <v>3</v>
      </c>
      <c r="O11" s="32">
        <v>3</v>
      </c>
      <c r="P11" s="32">
        <v>3</v>
      </c>
      <c r="Q11" s="32">
        <v>3</v>
      </c>
      <c r="R11" s="32">
        <v>60</v>
      </c>
      <c r="S11" s="32">
        <v>15</v>
      </c>
      <c r="T11" s="32">
        <v>15</v>
      </c>
      <c r="U11" s="32">
        <v>15</v>
      </c>
      <c r="V11" s="32">
        <v>15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24</v>
      </c>
      <c r="I12" s="43">
        <v>6</v>
      </c>
      <c r="J12" s="13">
        <v>6</v>
      </c>
      <c r="K12" s="13">
        <v>6</v>
      </c>
      <c r="L12" s="13">
        <v>6</v>
      </c>
      <c r="M12" s="27">
        <v>1</v>
      </c>
      <c r="N12" s="32">
        <v>0</v>
      </c>
      <c r="O12" s="32">
        <v>0</v>
      </c>
      <c r="P12" s="32">
        <v>0</v>
      </c>
      <c r="Q12" s="32">
        <v>1</v>
      </c>
      <c r="R12" s="32">
        <v>23</v>
      </c>
      <c r="S12" s="32">
        <v>6</v>
      </c>
      <c r="T12" s="32">
        <v>6</v>
      </c>
      <c r="U12" s="32">
        <v>6</v>
      </c>
      <c r="V12" s="32">
        <v>5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76</v>
      </c>
      <c r="I13" s="43">
        <v>19</v>
      </c>
      <c r="J13" s="13">
        <v>19</v>
      </c>
      <c r="K13" s="13">
        <v>19</v>
      </c>
      <c r="L13" s="13">
        <v>19</v>
      </c>
      <c r="M13" s="27">
        <v>29</v>
      </c>
      <c r="N13" s="32">
        <v>7</v>
      </c>
      <c r="O13" s="32">
        <v>7</v>
      </c>
      <c r="P13" s="32">
        <v>7</v>
      </c>
      <c r="Q13" s="32">
        <v>8</v>
      </c>
      <c r="R13" s="32">
        <v>47</v>
      </c>
      <c r="S13" s="32">
        <v>12</v>
      </c>
      <c r="T13" s="32">
        <v>12</v>
      </c>
      <c r="U13" s="32">
        <v>12</v>
      </c>
      <c r="V13" s="32">
        <v>11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58</v>
      </c>
      <c r="I14" s="43">
        <v>15</v>
      </c>
      <c r="J14" s="13">
        <v>15</v>
      </c>
      <c r="K14" s="13">
        <v>15</v>
      </c>
      <c r="L14" s="13">
        <v>13</v>
      </c>
      <c r="M14" s="27">
        <v>3</v>
      </c>
      <c r="N14" s="32">
        <v>1</v>
      </c>
      <c r="O14" s="32">
        <v>1</v>
      </c>
      <c r="P14" s="32">
        <v>1</v>
      </c>
      <c r="Q14" s="32">
        <v>0</v>
      </c>
      <c r="R14" s="32">
        <v>55</v>
      </c>
      <c r="S14" s="32">
        <v>14</v>
      </c>
      <c r="T14" s="32">
        <v>14</v>
      </c>
      <c r="U14" s="32">
        <v>14</v>
      </c>
      <c r="V14" s="32">
        <v>13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136</v>
      </c>
      <c r="I15" s="43">
        <v>34</v>
      </c>
      <c r="J15" s="13">
        <v>34</v>
      </c>
      <c r="K15" s="13">
        <v>34</v>
      </c>
      <c r="L15" s="13">
        <v>34</v>
      </c>
      <c r="M15" s="27">
        <v>122</v>
      </c>
      <c r="N15" s="32">
        <v>31</v>
      </c>
      <c r="O15" s="32">
        <v>31</v>
      </c>
      <c r="P15" s="32">
        <v>31</v>
      </c>
      <c r="Q15" s="32">
        <v>29</v>
      </c>
      <c r="R15" s="32">
        <v>14</v>
      </c>
      <c r="S15" s="32">
        <v>3</v>
      </c>
      <c r="T15" s="32">
        <v>3</v>
      </c>
      <c r="U15" s="32">
        <v>3</v>
      </c>
      <c r="V15" s="32">
        <v>5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83</v>
      </c>
      <c r="I16" s="43">
        <v>21</v>
      </c>
      <c r="J16" s="13">
        <v>21</v>
      </c>
      <c r="K16" s="13">
        <v>21</v>
      </c>
      <c r="L16" s="13">
        <v>20</v>
      </c>
      <c r="M16" s="27">
        <v>7</v>
      </c>
      <c r="N16" s="32">
        <v>2</v>
      </c>
      <c r="O16" s="32">
        <v>2</v>
      </c>
      <c r="P16" s="32">
        <v>2</v>
      </c>
      <c r="Q16" s="32">
        <v>1</v>
      </c>
      <c r="R16" s="32">
        <v>76</v>
      </c>
      <c r="S16" s="32">
        <v>19</v>
      </c>
      <c r="T16" s="32">
        <v>19</v>
      </c>
      <c r="U16" s="32">
        <v>19</v>
      </c>
      <c r="V16" s="32">
        <v>19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40</v>
      </c>
      <c r="I17" s="43">
        <v>10</v>
      </c>
      <c r="J17" s="13">
        <v>10</v>
      </c>
      <c r="K17" s="13">
        <v>10</v>
      </c>
      <c r="L17" s="13">
        <v>10</v>
      </c>
      <c r="M17" s="27">
        <v>38</v>
      </c>
      <c r="N17" s="32">
        <v>10</v>
      </c>
      <c r="O17" s="32">
        <v>10</v>
      </c>
      <c r="P17" s="32">
        <v>10</v>
      </c>
      <c r="Q17" s="32">
        <v>8</v>
      </c>
      <c r="R17" s="32">
        <v>2</v>
      </c>
      <c r="S17" s="32">
        <v>0</v>
      </c>
      <c r="T17" s="32">
        <v>0</v>
      </c>
      <c r="U17" s="32">
        <v>0</v>
      </c>
      <c r="V17" s="32">
        <v>2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45</v>
      </c>
      <c r="I18" s="43">
        <v>11</v>
      </c>
      <c r="J18" s="13">
        <v>11</v>
      </c>
      <c r="K18" s="13">
        <v>11</v>
      </c>
      <c r="L18" s="13">
        <v>12</v>
      </c>
      <c r="M18" s="27">
        <v>15</v>
      </c>
      <c r="N18" s="32">
        <v>4</v>
      </c>
      <c r="O18" s="32">
        <v>4</v>
      </c>
      <c r="P18" s="32">
        <v>4</v>
      </c>
      <c r="Q18" s="32">
        <v>3</v>
      </c>
      <c r="R18" s="32">
        <v>30</v>
      </c>
      <c r="S18" s="32">
        <v>7</v>
      </c>
      <c r="T18" s="32">
        <v>7</v>
      </c>
      <c r="U18" s="32">
        <v>7</v>
      </c>
      <c r="V18" s="32">
        <v>9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44</v>
      </c>
      <c r="I19" s="43">
        <v>11</v>
      </c>
      <c r="J19" s="13">
        <v>11</v>
      </c>
      <c r="K19" s="13">
        <v>11</v>
      </c>
      <c r="L19" s="13">
        <v>11</v>
      </c>
      <c r="M19" s="27">
        <v>2</v>
      </c>
      <c r="N19" s="32">
        <v>1</v>
      </c>
      <c r="O19" s="32">
        <v>1</v>
      </c>
      <c r="P19" s="32">
        <v>1</v>
      </c>
      <c r="Q19" s="32">
        <v>-1</v>
      </c>
      <c r="R19" s="32">
        <v>42</v>
      </c>
      <c r="S19" s="32">
        <v>10</v>
      </c>
      <c r="T19" s="32">
        <v>10</v>
      </c>
      <c r="U19" s="32">
        <v>10</v>
      </c>
      <c r="V19" s="32">
        <v>12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31</v>
      </c>
      <c r="I20" s="43">
        <v>8</v>
      </c>
      <c r="J20" s="13">
        <v>8</v>
      </c>
      <c r="K20" s="13">
        <v>8</v>
      </c>
      <c r="L20" s="13">
        <v>7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31</v>
      </c>
      <c r="S20" s="32">
        <v>8</v>
      </c>
      <c r="T20" s="32">
        <v>8</v>
      </c>
      <c r="U20" s="32">
        <v>8</v>
      </c>
      <c r="V20" s="32">
        <v>7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50</v>
      </c>
      <c r="I21" s="43">
        <v>13</v>
      </c>
      <c r="J21" s="13">
        <v>13</v>
      </c>
      <c r="K21" s="13">
        <v>13</v>
      </c>
      <c r="L21" s="13">
        <v>11</v>
      </c>
      <c r="M21" s="27">
        <v>46</v>
      </c>
      <c r="N21" s="32">
        <v>12</v>
      </c>
      <c r="O21" s="32">
        <v>12</v>
      </c>
      <c r="P21" s="32">
        <v>12</v>
      </c>
      <c r="Q21" s="32">
        <v>10</v>
      </c>
      <c r="R21" s="32">
        <v>4</v>
      </c>
      <c r="S21" s="32">
        <v>1</v>
      </c>
      <c r="T21" s="32">
        <v>1</v>
      </c>
      <c r="U21" s="32">
        <v>1</v>
      </c>
      <c r="V21" s="32">
        <v>1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30</v>
      </c>
      <c r="I22" s="43">
        <v>8</v>
      </c>
      <c r="J22" s="13">
        <v>8</v>
      </c>
      <c r="K22" s="13">
        <v>8</v>
      </c>
      <c r="L22" s="13">
        <v>6</v>
      </c>
      <c r="M22" s="27">
        <v>2</v>
      </c>
      <c r="N22" s="32">
        <v>1</v>
      </c>
      <c r="O22" s="32">
        <v>1</v>
      </c>
      <c r="P22" s="32">
        <v>1</v>
      </c>
      <c r="Q22" s="32">
        <v>-1</v>
      </c>
      <c r="R22" s="32">
        <v>28</v>
      </c>
      <c r="S22" s="32">
        <v>7</v>
      </c>
      <c r="T22" s="32">
        <v>7</v>
      </c>
      <c r="U22" s="32">
        <v>7</v>
      </c>
      <c r="V22" s="32">
        <v>7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28</v>
      </c>
      <c r="I23" s="43">
        <v>7</v>
      </c>
      <c r="J23" s="13">
        <v>7</v>
      </c>
      <c r="K23" s="13">
        <v>7</v>
      </c>
      <c r="L23" s="13">
        <v>7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28</v>
      </c>
      <c r="S23" s="32">
        <v>7</v>
      </c>
      <c r="T23" s="32">
        <v>7</v>
      </c>
      <c r="U23" s="32">
        <v>7</v>
      </c>
      <c r="V23" s="32">
        <v>7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41</v>
      </c>
      <c r="I24" s="43">
        <v>10</v>
      </c>
      <c r="J24" s="13">
        <v>10</v>
      </c>
      <c r="K24" s="13">
        <v>10</v>
      </c>
      <c r="L24" s="13">
        <v>11</v>
      </c>
      <c r="M24" s="27">
        <v>3</v>
      </c>
      <c r="N24" s="32">
        <v>1</v>
      </c>
      <c r="O24" s="32">
        <v>1</v>
      </c>
      <c r="P24" s="32">
        <v>1</v>
      </c>
      <c r="Q24" s="32">
        <v>0</v>
      </c>
      <c r="R24" s="32">
        <v>38</v>
      </c>
      <c r="S24" s="32">
        <v>9</v>
      </c>
      <c r="T24" s="32">
        <v>9</v>
      </c>
      <c r="U24" s="32">
        <v>9</v>
      </c>
      <c r="V24" s="32">
        <v>11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16</v>
      </c>
      <c r="I25" s="43">
        <v>4</v>
      </c>
      <c r="J25" s="13">
        <v>4</v>
      </c>
      <c r="K25" s="13">
        <v>4</v>
      </c>
      <c r="L25" s="13">
        <v>4</v>
      </c>
      <c r="M25" s="27">
        <v>2</v>
      </c>
      <c r="N25" s="32">
        <v>1</v>
      </c>
      <c r="O25" s="32">
        <v>1</v>
      </c>
      <c r="P25" s="32">
        <v>1</v>
      </c>
      <c r="Q25" s="32">
        <v>-1</v>
      </c>
      <c r="R25" s="32">
        <v>14</v>
      </c>
      <c r="S25" s="32">
        <v>3</v>
      </c>
      <c r="T25" s="32">
        <v>3</v>
      </c>
      <c r="U25" s="32">
        <v>3</v>
      </c>
      <c r="V25" s="32">
        <v>5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69</v>
      </c>
      <c r="I26" s="43">
        <v>17</v>
      </c>
      <c r="J26" s="13">
        <v>17</v>
      </c>
      <c r="K26" s="13">
        <v>17</v>
      </c>
      <c r="L26" s="13">
        <v>18</v>
      </c>
      <c r="M26" s="27">
        <v>28</v>
      </c>
      <c r="N26" s="32">
        <v>7</v>
      </c>
      <c r="O26" s="32">
        <v>7</v>
      </c>
      <c r="P26" s="32">
        <v>7</v>
      </c>
      <c r="Q26" s="32">
        <v>7</v>
      </c>
      <c r="R26" s="32">
        <v>41</v>
      </c>
      <c r="S26" s="32">
        <v>10</v>
      </c>
      <c r="T26" s="32">
        <v>10</v>
      </c>
      <c r="U26" s="32">
        <v>10</v>
      </c>
      <c r="V26" s="32">
        <v>11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43</v>
      </c>
      <c r="I27" s="43">
        <v>11</v>
      </c>
      <c r="J27" s="13">
        <v>11</v>
      </c>
      <c r="K27" s="13">
        <v>11</v>
      </c>
      <c r="L27" s="13">
        <v>10</v>
      </c>
      <c r="M27" s="27">
        <v>4</v>
      </c>
      <c r="N27" s="32">
        <v>1</v>
      </c>
      <c r="O27" s="32">
        <v>1</v>
      </c>
      <c r="P27" s="32">
        <v>1</v>
      </c>
      <c r="Q27" s="32">
        <v>1</v>
      </c>
      <c r="R27" s="32">
        <v>39</v>
      </c>
      <c r="S27" s="32">
        <v>10</v>
      </c>
      <c r="T27" s="32">
        <v>10</v>
      </c>
      <c r="U27" s="32">
        <v>10</v>
      </c>
      <c r="V27" s="32">
        <v>9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73</v>
      </c>
      <c r="I28" s="43">
        <v>18</v>
      </c>
      <c r="J28" s="13">
        <v>18</v>
      </c>
      <c r="K28" s="13">
        <v>18</v>
      </c>
      <c r="L28" s="13">
        <v>19</v>
      </c>
      <c r="M28" s="27">
        <v>13</v>
      </c>
      <c r="N28" s="32">
        <v>3</v>
      </c>
      <c r="O28" s="32">
        <v>3</v>
      </c>
      <c r="P28" s="32">
        <v>3</v>
      </c>
      <c r="Q28" s="32">
        <v>4</v>
      </c>
      <c r="R28" s="32">
        <v>60</v>
      </c>
      <c r="S28" s="32">
        <v>15</v>
      </c>
      <c r="T28" s="32">
        <v>15</v>
      </c>
      <c r="U28" s="32">
        <v>15</v>
      </c>
      <c r="V28" s="32">
        <v>15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52</v>
      </c>
      <c r="I29" s="43">
        <v>13</v>
      </c>
      <c r="J29" s="13">
        <v>13</v>
      </c>
      <c r="K29" s="13">
        <v>13</v>
      </c>
      <c r="L29" s="13">
        <v>13</v>
      </c>
      <c r="M29" s="27">
        <v>4</v>
      </c>
      <c r="N29" s="32">
        <v>1</v>
      </c>
      <c r="O29" s="32">
        <v>1</v>
      </c>
      <c r="P29" s="32">
        <v>1</v>
      </c>
      <c r="Q29" s="32">
        <v>1</v>
      </c>
      <c r="R29" s="32">
        <v>48</v>
      </c>
      <c r="S29" s="32">
        <v>12</v>
      </c>
      <c r="T29" s="32">
        <v>12</v>
      </c>
      <c r="U29" s="32">
        <v>12</v>
      </c>
      <c r="V29" s="32">
        <v>12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52</v>
      </c>
      <c r="I30" s="43">
        <v>13</v>
      </c>
      <c r="J30" s="13">
        <v>13</v>
      </c>
      <c r="K30" s="13">
        <v>13</v>
      </c>
      <c r="L30" s="13">
        <v>13</v>
      </c>
      <c r="M30" s="27">
        <v>7</v>
      </c>
      <c r="N30" s="32">
        <v>2</v>
      </c>
      <c r="O30" s="32">
        <v>2</v>
      </c>
      <c r="P30" s="32">
        <v>2</v>
      </c>
      <c r="Q30" s="32">
        <v>1</v>
      </c>
      <c r="R30" s="32">
        <v>45</v>
      </c>
      <c r="S30" s="32">
        <v>11</v>
      </c>
      <c r="T30" s="32">
        <v>11</v>
      </c>
      <c r="U30" s="32">
        <v>11</v>
      </c>
      <c r="V30" s="32">
        <v>12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/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79</v>
      </c>
      <c r="I42" s="43">
        <v>20</v>
      </c>
      <c r="J42" s="13">
        <v>20</v>
      </c>
      <c r="K42" s="13">
        <v>20</v>
      </c>
      <c r="L42" s="13">
        <v>19</v>
      </c>
      <c r="M42" s="27">
        <v>59</v>
      </c>
      <c r="N42" s="32">
        <v>15</v>
      </c>
      <c r="O42" s="32">
        <v>15</v>
      </c>
      <c r="P42" s="32">
        <v>15</v>
      </c>
      <c r="Q42" s="32">
        <v>14</v>
      </c>
      <c r="R42" s="32">
        <v>20</v>
      </c>
      <c r="S42" s="32">
        <v>5</v>
      </c>
      <c r="T42" s="32">
        <v>5</v>
      </c>
      <c r="U42" s="32">
        <v>5</v>
      </c>
      <c r="V42" s="32">
        <v>5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202</v>
      </c>
      <c r="I43" s="43">
        <v>51</v>
      </c>
      <c r="J43" s="13">
        <v>51</v>
      </c>
      <c r="K43" s="13">
        <v>51</v>
      </c>
      <c r="L43" s="13">
        <v>49</v>
      </c>
      <c r="M43" s="27">
        <v>172</v>
      </c>
      <c r="N43" s="27">
        <v>43</v>
      </c>
      <c r="O43" s="27">
        <v>43</v>
      </c>
      <c r="P43" s="27">
        <v>43</v>
      </c>
      <c r="Q43" s="27">
        <v>43</v>
      </c>
      <c r="R43" s="32">
        <v>30</v>
      </c>
      <c r="S43" s="32">
        <v>8</v>
      </c>
      <c r="T43" s="32">
        <v>8</v>
      </c>
      <c r="U43" s="32">
        <v>8</v>
      </c>
      <c r="V43" s="32">
        <v>6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321</v>
      </c>
      <c r="I44" s="43">
        <v>80</v>
      </c>
      <c r="J44" s="13">
        <v>80</v>
      </c>
      <c r="K44" s="13">
        <v>80</v>
      </c>
      <c r="L44" s="13">
        <v>81</v>
      </c>
      <c r="M44" s="27">
        <v>271</v>
      </c>
      <c r="N44" s="27">
        <v>68</v>
      </c>
      <c r="O44" s="27">
        <v>68</v>
      </c>
      <c r="P44" s="27">
        <v>68</v>
      </c>
      <c r="Q44" s="27">
        <v>67</v>
      </c>
      <c r="R44" s="32">
        <v>50</v>
      </c>
      <c r="S44" s="32">
        <v>12</v>
      </c>
      <c r="T44" s="32">
        <v>12</v>
      </c>
      <c r="U44" s="32">
        <v>12</v>
      </c>
      <c r="V44" s="32">
        <v>14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324</v>
      </c>
      <c r="I45" s="43">
        <v>81</v>
      </c>
      <c r="J45" s="13">
        <v>81</v>
      </c>
      <c r="K45" s="13">
        <v>81</v>
      </c>
      <c r="L45" s="13">
        <v>81</v>
      </c>
      <c r="M45" s="27">
        <v>264</v>
      </c>
      <c r="N45" s="27">
        <v>66</v>
      </c>
      <c r="O45" s="27">
        <v>66</v>
      </c>
      <c r="P45" s="27">
        <v>66</v>
      </c>
      <c r="Q45" s="27">
        <v>66</v>
      </c>
      <c r="R45" s="32">
        <v>60</v>
      </c>
      <c r="S45" s="32">
        <v>15</v>
      </c>
      <c r="T45" s="32">
        <v>15</v>
      </c>
      <c r="U45" s="32">
        <v>15</v>
      </c>
      <c r="V45" s="32">
        <v>15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41</v>
      </c>
      <c r="I48" s="43">
        <v>10</v>
      </c>
      <c r="J48" s="13">
        <v>10</v>
      </c>
      <c r="K48" s="13">
        <v>10</v>
      </c>
      <c r="L48" s="13">
        <v>11</v>
      </c>
      <c r="M48" s="27">
        <v>18</v>
      </c>
      <c r="N48" s="27">
        <v>5</v>
      </c>
      <c r="O48" s="27">
        <v>5</v>
      </c>
      <c r="P48" s="27">
        <v>5</v>
      </c>
      <c r="Q48" s="27">
        <v>3</v>
      </c>
      <c r="R48" s="32">
        <v>23</v>
      </c>
      <c r="S48" s="32">
        <v>5</v>
      </c>
      <c r="T48" s="32">
        <v>5</v>
      </c>
      <c r="U48" s="32">
        <v>5</v>
      </c>
      <c r="V48" s="32">
        <v>8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154</v>
      </c>
      <c r="I50" s="43">
        <v>39</v>
      </c>
      <c r="J50" s="13">
        <v>39</v>
      </c>
      <c r="K50" s="13">
        <v>39</v>
      </c>
      <c r="L50" s="13">
        <v>37</v>
      </c>
      <c r="M50" s="27">
        <v>68</v>
      </c>
      <c r="N50" s="27">
        <v>17</v>
      </c>
      <c r="O50" s="27">
        <v>17</v>
      </c>
      <c r="P50" s="27">
        <v>17</v>
      </c>
      <c r="Q50" s="27">
        <v>17</v>
      </c>
      <c r="R50" s="32">
        <v>86</v>
      </c>
      <c r="S50" s="32">
        <v>22</v>
      </c>
      <c r="T50" s="32">
        <v>22</v>
      </c>
      <c r="U50" s="32">
        <v>22</v>
      </c>
      <c r="V50" s="32">
        <v>20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24</v>
      </c>
      <c r="I51" s="43">
        <v>6</v>
      </c>
      <c r="J51" s="13">
        <v>6</v>
      </c>
      <c r="K51" s="13">
        <v>6</v>
      </c>
      <c r="L51" s="13">
        <v>6</v>
      </c>
      <c r="M51" s="27">
        <v>21</v>
      </c>
      <c r="N51" s="27">
        <v>5</v>
      </c>
      <c r="O51" s="27">
        <v>5</v>
      </c>
      <c r="P51" s="27">
        <v>5</v>
      </c>
      <c r="Q51" s="27">
        <v>6</v>
      </c>
      <c r="R51" s="32">
        <v>3</v>
      </c>
      <c r="S51" s="32">
        <v>1</v>
      </c>
      <c r="T51" s="32">
        <v>1</v>
      </c>
      <c r="U51" s="32">
        <v>1</v>
      </c>
      <c r="V51" s="32"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2361</v>
      </c>
      <c r="I81" s="54">
        <v>593</v>
      </c>
      <c r="J81" s="8">
        <v>593</v>
      </c>
      <c r="K81" s="8">
        <v>593</v>
      </c>
      <c r="L81" s="8">
        <v>582</v>
      </c>
      <c r="M81" s="8">
        <v>1268</v>
      </c>
      <c r="N81" s="8">
        <v>321</v>
      </c>
      <c r="O81" s="8">
        <v>321</v>
      </c>
      <c r="P81" s="8">
        <v>321</v>
      </c>
      <c r="Q81" s="8">
        <v>305</v>
      </c>
      <c r="R81" s="8">
        <v>1093</v>
      </c>
      <c r="S81" s="8">
        <v>272</v>
      </c>
      <c r="T81" s="8">
        <v>272</v>
      </c>
      <c r="U81" s="8">
        <v>272</v>
      </c>
      <c r="V81" s="8">
        <v>277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workbookViewId="0">
      <pane xSplit="6" ySplit="6" topLeftCell="G76" activePane="bottomRight" state="frozen"/>
      <selection pane="topRight" activeCell="G1" sqref="G1"/>
      <selection pane="bottomLeft" activeCell="A7" sqref="A7"/>
      <selection pane="bottomRight" activeCell="K18" sqref="K18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151</v>
      </c>
    </row>
    <row r="3" spans="1:25" ht="15.75" x14ac:dyDescent="0.25">
      <c r="B3" s="20" t="s">
        <v>150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06" t="s">
        <v>65</v>
      </c>
      <c r="K5" s="106"/>
      <c r="L5" s="106"/>
      <c r="M5" s="132" t="s">
        <v>67</v>
      </c>
      <c r="N5" s="132" t="s">
        <v>68</v>
      </c>
      <c r="O5" s="132" t="s">
        <v>69</v>
      </c>
      <c r="P5" s="128" t="s">
        <v>118</v>
      </c>
      <c r="Q5" s="117" t="s">
        <v>65</v>
      </c>
      <c r="R5" s="118"/>
      <c r="S5" s="118"/>
      <c r="T5" s="119"/>
      <c r="U5" s="115" t="s">
        <v>118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95" t="s">
        <v>274</v>
      </c>
      <c r="K6" s="95" t="s">
        <v>275</v>
      </c>
      <c r="L6" s="95" t="s">
        <v>276</v>
      </c>
      <c r="M6" s="133"/>
      <c r="N6" s="133"/>
      <c r="O6" s="133"/>
      <c r="P6" s="129"/>
      <c r="Q6" s="65" t="s">
        <v>66</v>
      </c>
      <c r="R6" s="65" t="s">
        <v>67</v>
      </c>
      <c r="S6" s="65" t="s">
        <v>68</v>
      </c>
      <c r="T6" s="65" t="s">
        <v>69</v>
      </c>
      <c r="U6" s="116"/>
      <c r="V6" s="65" t="s">
        <v>66</v>
      </c>
      <c r="W6" s="65" t="s">
        <v>67</v>
      </c>
      <c r="X6" s="65" t="s">
        <v>68</v>
      </c>
      <c r="Y6" s="65" t="s">
        <v>69</v>
      </c>
    </row>
    <row r="7" spans="1:25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13">
        <v>0</v>
      </c>
      <c r="N7" s="13">
        <v>0</v>
      </c>
      <c r="O7" s="13">
        <v>0</v>
      </c>
      <c r="P7" s="27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</row>
    <row r="8" spans="1:25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13">
        <v>0</v>
      </c>
      <c r="N8" s="13">
        <v>0</v>
      </c>
      <c r="O8" s="13">
        <v>0</v>
      </c>
      <c r="P8" s="27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</row>
    <row r="9" spans="1:25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13">
        <v>0</v>
      </c>
      <c r="N9" s="13">
        <v>0</v>
      </c>
      <c r="O9" s="13">
        <v>0</v>
      </c>
      <c r="P9" s="27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</row>
    <row r="10" spans="1:25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13">
        <v>0</v>
      </c>
      <c r="N10" s="13">
        <v>0</v>
      </c>
      <c r="O10" s="13">
        <v>0</v>
      </c>
      <c r="P10" s="27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</row>
    <row r="11" spans="1:25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13">
        <v>0</v>
      </c>
      <c r="N11" s="13">
        <v>0</v>
      </c>
      <c r="O11" s="13">
        <v>0</v>
      </c>
      <c r="P11" s="27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</row>
    <row r="12" spans="1:25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13">
        <v>0</v>
      </c>
      <c r="N12" s="13">
        <v>0</v>
      </c>
      <c r="O12" s="13">
        <v>0</v>
      </c>
      <c r="P12" s="27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</row>
    <row r="13" spans="1:25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13">
        <v>0</v>
      </c>
      <c r="N13" s="13">
        <v>0</v>
      </c>
      <c r="O13" s="13">
        <v>0</v>
      </c>
      <c r="P13" s="27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</row>
    <row r="14" spans="1:25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13">
        <v>0</v>
      </c>
      <c r="N14" s="13">
        <v>0</v>
      </c>
      <c r="O14" s="13">
        <v>0</v>
      </c>
      <c r="P14" s="27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</row>
    <row r="15" spans="1:25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13">
        <v>0</v>
      </c>
      <c r="N15" s="13">
        <v>0</v>
      </c>
      <c r="O15" s="13">
        <v>0</v>
      </c>
      <c r="P15" s="27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</row>
    <row r="16" spans="1:25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13">
        <v>0</v>
      </c>
      <c r="N16" s="13">
        <v>0</v>
      </c>
      <c r="O16" s="13">
        <v>0</v>
      </c>
      <c r="P16" s="27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</row>
    <row r="17" spans="1:25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13">
        <v>0</v>
      </c>
      <c r="N17" s="13">
        <v>0</v>
      </c>
      <c r="O17" s="13">
        <v>0</v>
      </c>
      <c r="P17" s="27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</row>
    <row r="18" spans="1:25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950</v>
      </c>
      <c r="I18" s="43">
        <v>238</v>
      </c>
      <c r="J18" s="43">
        <v>79</v>
      </c>
      <c r="K18" s="43">
        <v>79</v>
      </c>
      <c r="L18" s="43">
        <v>80</v>
      </c>
      <c r="M18" s="13">
        <v>238</v>
      </c>
      <c r="N18" s="13">
        <v>238</v>
      </c>
      <c r="O18" s="13">
        <v>236</v>
      </c>
      <c r="P18" s="27">
        <v>323</v>
      </c>
      <c r="Q18" s="32">
        <v>81</v>
      </c>
      <c r="R18" s="32">
        <v>81</v>
      </c>
      <c r="S18" s="32">
        <v>81</v>
      </c>
      <c r="T18" s="32">
        <v>80</v>
      </c>
      <c r="U18" s="32">
        <v>627</v>
      </c>
      <c r="V18" s="32">
        <v>157</v>
      </c>
      <c r="W18" s="32">
        <v>157</v>
      </c>
      <c r="X18" s="32">
        <v>157</v>
      </c>
      <c r="Y18" s="32">
        <v>156</v>
      </c>
    </row>
    <row r="19" spans="1:25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13">
        <v>0</v>
      </c>
      <c r="N19" s="13">
        <v>0</v>
      </c>
      <c r="O19" s="13">
        <v>0</v>
      </c>
      <c r="P19" s="27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</row>
    <row r="20" spans="1:25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13">
        <v>0</v>
      </c>
      <c r="N20" s="13">
        <v>0</v>
      </c>
      <c r="O20" s="13">
        <v>0</v>
      </c>
      <c r="P20" s="27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</row>
    <row r="21" spans="1:25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13">
        <v>0</v>
      </c>
      <c r="N21" s="13">
        <v>0</v>
      </c>
      <c r="O21" s="13">
        <v>0</v>
      </c>
      <c r="P21" s="27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</row>
    <row r="22" spans="1:25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13">
        <v>0</v>
      </c>
      <c r="N22" s="13">
        <v>0</v>
      </c>
      <c r="O22" s="13">
        <v>0</v>
      </c>
      <c r="P22" s="27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</row>
    <row r="23" spans="1:25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13">
        <v>0</v>
      </c>
      <c r="N23" s="13">
        <v>0</v>
      </c>
      <c r="O23" s="13">
        <v>0</v>
      </c>
      <c r="P23" s="27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</row>
    <row r="24" spans="1:25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13">
        <v>0</v>
      </c>
      <c r="N24" s="13">
        <v>0</v>
      </c>
      <c r="O24" s="13">
        <v>0</v>
      </c>
      <c r="P24" s="27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</row>
    <row r="25" spans="1:25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13">
        <v>0</v>
      </c>
      <c r="N25" s="13">
        <v>0</v>
      </c>
      <c r="O25" s="13">
        <v>0</v>
      </c>
      <c r="P25" s="27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</row>
    <row r="26" spans="1:25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13">
        <v>0</v>
      </c>
      <c r="N26" s="13">
        <v>0</v>
      </c>
      <c r="O26" s="13">
        <v>0</v>
      </c>
      <c r="P26" s="27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</row>
    <row r="27" spans="1:25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13">
        <v>0</v>
      </c>
      <c r="N27" s="13">
        <v>0</v>
      </c>
      <c r="O27" s="13">
        <v>0</v>
      </c>
      <c r="P27" s="27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</row>
    <row r="28" spans="1:25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988</v>
      </c>
      <c r="I28" s="43">
        <v>247</v>
      </c>
      <c r="J28" s="43">
        <v>82</v>
      </c>
      <c r="K28" s="43">
        <v>82</v>
      </c>
      <c r="L28" s="43">
        <v>83</v>
      </c>
      <c r="M28" s="13">
        <v>247</v>
      </c>
      <c r="N28" s="13">
        <v>247</v>
      </c>
      <c r="O28" s="13">
        <v>247</v>
      </c>
      <c r="P28" s="27">
        <v>177</v>
      </c>
      <c r="Q28" s="32">
        <v>44</v>
      </c>
      <c r="R28" s="32">
        <v>44</v>
      </c>
      <c r="S28" s="32">
        <v>44</v>
      </c>
      <c r="T28" s="32">
        <v>45</v>
      </c>
      <c r="U28" s="32">
        <v>811</v>
      </c>
      <c r="V28" s="32">
        <v>203</v>
      </c>
      <c r="W28" s="32">
        <v>203</v>
      </c>
      <c r="X28" s="32">
        <v>203</v>
      </c>
      <c r="Y28" s="32">
        <v>202</v>
      </c>
    </row>
    <row r="29" spans="1:25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13">
        <v>0</v>
      </c>
      <c r="N29" s="13">
        <v>0</v>
      </c>
      <c r="O29" s="13">
        <v>0</v>
      </c>
      <c r="P29" s="27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</row>
    <row r="30" spans="1:25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13">
        <v>0</v>
      </c>
      <c r="N30" s="13">
        <v>0</v>
      </c>
      <c r="O30" s="13">
        <v>0</v>
      </c>
      <c r="P30" s="27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</row>
    <row r="31" spans="1:25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2200</v>
      </c>
      <c r="I31" s="43">
        <v>550</v>
      </c>
      <c r="J31" s="43">
        <v>183</v>
      </c>
      <c r="K31" s="43">
        <v>183</v>
      </c>
      <c r="L31" s="43">
        <v>184</v>
      </c>
      <c r="M31" s="13">
        <v>550</v>
      </c>
      <c r="N31" s="13">
        <v>550</v>
      </c>
      <c r="O31" s="13">
        <v>550</v>
      </c>
      <c r="P31" s="27">
        <v>1181</v>
      </c>
      <c r="Q31" s="27">
        <v>295</v>
      </c>
      <c r="R31" s="27">
        <v>295</v>
      </c>
      <c r="S31" s="27">
        <v>295</v>
      </c>
      <c r="T31" s="27">
        <v>296</v>
      </c>
      <c r="U31" s="32">
        <v>1019</v>
      </c>
      <c r="V31" s="32">
        <v>255</v>
      </c>
      <c r="W31" s="32">
        <v>255</v>
      </c>
      <c r="X31" s="32">
        <v>255</v>
      </c>
      <c r="Y31" s="32">
        <v>254</v>
      </c>
    </row>
    <row r="32" spans="1:25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1780</v>
      </c>
      <c r="I32" s="43">
        <v>445</v>
      </c>
      <c r="J32" s="43">
        <v>148</v>
      </c>
      <c r="K32" s="43">
        <v>148</v>
      </c>
      <c r="L32" s="43">
        <v>149</v>
      </c>
      <c r="M32" s="13">
        <v>445</v>
      </c>
      <c r="N32" s="13">
        <v>445</v>
      </c>
      <c r="O32" s="13">
        <v>445</v>
      </c>
      <c r="P32" s="27">
        <v>970</v>
      </c>
      <c r="Q32" s="27">
        <v>243</v>
      </c>
      <c r="R32" s="27">
        <v>243</v>
      </c>
      <c r="S32" s="27">
        <v>243</v>
      </c>
      <c r="T32" s="27">
        <v>241</v>
      </c>
      <c r="U32" s="32">
        <v>810</v>
      </c>
      <c r="V32" s="32">
        <v>202</v>
      </c>
      <c r="W32" s="32">
        <v>202</v>
      </c>
      <c r="X32" s="32">
        <v>202</v>
      </c>
      <c r="Y32" s="32">
        <v>204</v>
      </c>
    </row>
    <row r="33" spans="1:25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13">
        <v>0</v>
      </c>
      <c r="N33" s="13">
        <v>0</v>
      </c>
      <c r="O33" s="13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</row>
    <row r="34" spans="1:25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8752</v>
      </c>
      <c r="I34" s="43">
        <v>2188</v>
      </c>
      <c r="J34" s="43">
        <v>729</v>
      </c>
      <c r="K34" s="43">
        <v>729</v>
      </c>
      <c r="L34" s="43">
        <v>730</v>
      </c>
      <c r="M34" s="13">
        <v>2188</v>
      </c>
      <c r="N34" s="13">
        <v>2188</v>
      </c>
      <c r="O34" s="13">
        <v>2188</v>
      </c>
      <c r="P34" s="27">
        <v>4697</v>
      </c>
      <c r="Q34" s="27">
        <v>1174</v>
      </c>
      <c r="R34" s="27">
        <v>1174</v>
      </c>
      <c r="S34" s="27">
        <v>1174</v>
      </c>
      <c r="T34" s="27">
        <v>1175</v>
      </c>
      <c r="U34" s="32">
        <v>4055</v>
      </c>
      <c r="V34" s="32">
        <v>1014</v>
      </c>
      <c r="W34" s="32">
        <v>1014</v>
      </c>
      <c r="X34" s="32">
        <v>1014</v>
      </c>
      <c r="Y34" s="32">
        <v>1013</v>
      </c>
    </row>
    <row r="35" spans="1:25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13">
        <v>0</v>
      </c>
      <c r="N35" s="13">
        <v>0</v>
      </c>
      <c r="O35" s="13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</row>
    <row r="36" spans="1:25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13">
        <v>0</v>
      </c>
      <c r="N36" s="13">
        <v>0</v>
      </c>
      <c r="O36" s="13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</row>
    <row r="37" spans="1:25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13">
        <v>0</v>
      </c>
      <c r="N37" s="13">
        <v>0</v>
      </c>
      <c r="O37" s="13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</row>
    <row r="38" spans="1:25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13">
        <v>0</v>
      </c>
      <c r="N38" s="13">
        <v>0</v>
      </c>
      <c r="O38" s="13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</row>
    <row r="39" spans="1:25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13">
        <v>0</v>
      </c>
      <c r="N39" s="13">
        <v>0</v>
      </c>
      <c r="O39" s="13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</row>
    <row r="40" spans="1:25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137</v>
      </c>
      <c r="I40" s="43">
        <v>62</v>
      </c>
      <c r="J40" s="43">
        <v>8</v>
      </c>
      <c r="K40" s="43">
        <v>45</v>
      </c>
      <c r="L40" s="43">
        <v>9</v>
      </c>
      <c r="M40" s="13">
        <v>25</v>
      </c>
      <c r="N40" s="13">
        <v>25</v>
      </c>
      <c r="O40" s="13">
        <v>25</v>
      </c>
      <c r="P40" s="27"/>
      <c r="Q40" s="27">
        <v>0</v>
      </c>
      <c r="R40" s="27">
        <v>0</v>
      </c>
      <c r="S40" s="27">
        <v>0</v>
      </c>
      <c r="T40" s="27">
        <v>0</v>
      </c>
      <c r="U40" s="32">
        <v>137</v>
      </c>
      <c r="V40" s="32">
        <v>62</v>
      </c>
      <c r="W40" s="32">
        <v>25</v>
      </c>
      <c r="X40" s="32">
        <v>25</v>
      </c>
      <c r="Y40" s="32">
        <v>25</v>
      </c>
    </row>
    <row r="41" spans="1:25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2000</v>
      </c>
      <c r="I41" s="43">
        <v>500</v>
      </c>
      <c r="J41" s="43">
        <v>167</v>
      </c>
      <c r="K41" s="43">
        <v>167</v>
      </c>
      <c r="L41" s="43">
        <v>166</v>
      </c>
      <c r="M41" s="13">
        <v>500</v>
      </c>
      <c r="N41" s="13">
        <v>500</v>
      </c>
      <c r="O41" s="13">
        <v>500</v>
      </c>
      <c r="P41" s="27">
        <v>1672</v>
      </c>
      <c r="Q41" s="32">
        <v>418</v>
      </c>
      <c r="R41" s="32">
        <v>418</v>
      </c>
      <c r="S41" s="32">
        <v>418</v>
      </c>
      <c r="T41" s="32">
        <v>418</v>
      </c>
      <c r="U41" s="32">
        <v>328</v>
      </c>
      <c r="V41" s="32">
        <v>82</v>
      </c>
      <c r="W41" s="32">
        <v>82</v>
      </c>
      <c r="X41" s="32">
        <v>82</v>
      </c>
      <c r="Y41" s="32">
        <v>82</v>
      </c>
    </row>
    <row r="42" spans="1:25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12535</v>
      </c>
      <c r="I42" s="43">
        <v>3134</v>
      </c>
      <c r="J42" s="43">
        <v>1045</v>
      </c>
      <c r="K42" s="43">
        <v>1045</v>
      </c>
      <c r="L42" s="43">
        <v>1044</v>
      </c>
      <c r="M42" s="13">
        <v>3134</v>
      </c>
      <c r="N42" s="13">
        <v>3134</v>
      </c>
      <c r="O42" s="13">
        <v>3133</v>
      </c>
      <c r="P42" s="27">
        <v>9290</v>
      </c>
      <c r="Q42" s="32">
        <v>2323</v>
      </c>
      <c r="R42" s="32">
        <v>2323</v>
      </c>
      <c r="S42" s="32">
        <v>2323</v>
      </c>
      <c r="T42" s="32">
        <v>2321</v>
      </c>
      <c r="U42" s="32">
        <v>3245</v>
      </c>
      <c r="V42" s="32">
        <v>811</v>
      </c>
      <c r="W42" s="32">
        <v>811</v>
      </c>
      <c r="X42" s="32">
        <v>811</v>
      </c>
      <c r="Y42" s="32">
        <v>812</v>
      </c>
    </row>
    <row r="43" spans="1:25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13">
        <v>0</v>
      </c>
      <c r="N43" s="13">
        <v>0</v>
      </c>
      <c r="O43" s="13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</row>
    <row r="44" spans="1:25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1500</v>
      </c>
      <c r="I44" s="43">
        <v>375</v>
      </c>
      <c r="J44" s="43">
        <v>125</v>
      </c>
      <c r="K44" s="43">
        <v>125</v>
      </c>
      <c r="L44" s="43">
        <v>125</v>
      </c>
      <c r="M44" s="13">
        <v>375</v>
      </c>
      <c r="N44" s="13">
        <v>375</v>
      </c>
      <c r="O44" s="13">
        <v>375</v>
      </c>
      <c r="P44" s="27">
        <v>1264</v>
      </c>
      <c r="Q44" s="27">
        <v>316</v>
      </c>
      <c r="R44" s="27">
        <v>316</v>
      </c>
      <c r="S44" s="27">
        <v>316</v>
      </c>
      <c r="T44" s="27">
        <v>316</v>
      </c>
      <c r="U44" s="32">
        <v>236</v>
      </c>
      <c r="V44" s="32">
        <v>59</v>
      </c>
      <c r="W44" s="32">
        <v>59</v>
      </c>
      <c r="X44" s="32">
        <v>59</v>
      </c>
      <c r="Y44" s="32">
        <v>59</v>
      </c>
    </row>
    <row r="45" spans="1:25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13">
        <v>0</v>
      </c>
      <c r="N45" s="13">
        <v>0</v>
      </c>
      <c r="O45" s="13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</row>
    <row r="46" spans="1:25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13">
        <v>0</v>
      </c>
      <c r="N46" s="13">
        <v>0</v>
      </c>
      <c r="O46" s="13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</row>
    <row r="47" spans="1:25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13">
        <v>0</v>
      </c>
      <c r="N47" s="13">
        <v>0</v>
      </c>
      <c r="O47" s="13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</row>
    <row r="48" spans="1:25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13">
        <v>0</v>
      </c>
      <c r="N48" s="13">
        <v>0</v>
      </c>
      <c r="O48" s="13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</row>
    <row r="49" spans="1:25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1500</v>
      </c>
      <c r="I49" s="43">
        <v>375</v>
      </c>
      <c r="J49" s="43">
        <v>125</v>
      </c>
      <c r="K49" s="43">
        <v>125</v>
      </c>
      <c r="L49" s="43">
        <v>125</v>
      </c>
      <c r="M49" s="13">
        <v>375</v>
      </c>
      <c r="N49" s="13">
        <v>375</v>
      </c>
      <c r="O49" s="13">
        <v>375</v>
      </c>
      <c r="P49" s="27">
        <v>646</v>
      </c>
      <c r="Q49" s="32">
        <v>162</v>
      </c>
      <c r="R49" s="32">
        <v>162</v>
      </c>
      <c r="S49" s="32">
        <v>162</v>
      </c>
      <c r="T49" s="32">
        <v>160</v>
      </c>
      <c r="U49" s="32">
        <v>854</v>
      </c>
      <c r="V49" s="32">
        <v>213</v>
      </c>
      <c r="W49" s="32">
        <v>213</v>
      </c>
      <c r="X49" s="32">
        <v>213</v>
      </c>
      <c r="Y49" s="32">
        <v>215</v>
      </c>
    </row>
    <row r="50" spans="1:25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4853</v>
      </c>
      <c r="I50" s="43">
        <v>1213</v>
      </c>
      <c r="J50" s="43">
        <v>404</v>
      </c>
      <c r="K50" s="43">
        <v>404</v>
      </c>
      <c r="L50" s="43">
        <v>405</v>
      </c>
      <c r="M50" s="13">
        <v>1213</v>
      </c>
      <c r="N50" s="13">
        <v>1213</v>
      </c>
      <c r="O50" s="13">
        <v>1214</v>
      </c>
      <c r="P50" s="27">
        <v>2140</v>
      </c>
      <c r="Q50" s="27">
        <v>535</v>
      </c>
      <c r="R50" s="27">
        <v>535</v>
      </c>
      <c r="S50" s="27">
        <v>535</v>
      </c>
      <c r="T50" s="27">
        <v>535</v>
      </c>
      <c r="U50" s="32">
        <v>2713</v>
      </c>
      <c r="V50" s="32">
        <v>678</v>
      </c>
      <c r="W50" s="32">
        <v>678</v>
      </c>
      <c r="X50" s="32">
        <v>678</v>
      </c>
      <c r="Y50" s="32">
        <v>679</v>
      </c>
    </row>
    <row r="51" spans="1:25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13">
        <v>0</v>
      </c>
      <c r="N51" s="13">
        <v>0</v>
      </c>
      <c r="O51" s="13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</row>
    <row r="52" spans="1:25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13">
        <v>0</v>
      </c>
      <c r="N52" s="13">
        <v>0</v>
      </c>
      <c r="O52" s="13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</row>
    <row r="53" spans="1:25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13">
        <v>0</v>
      </c>
      <c r="N53" s="13">
        <v>0</v>
      </c>
      <c r="O53" s="13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</row>
    <row r="54" spans="1:25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13">
        <v>0</v>
      </c>
      <c r="N54" s="13">
        <v>0</v>
      </c>
      <c r="O54" s="13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</row>
    <row r="55" spans="1:25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800</v>
      </c>
      <c r="I55" s="43">
        <v>200</v>
      </c>
      <c r="J55" s="43">
        <v>67</v>
      </c>
      <c r="K55" s="43">
        <v>67</v>
      </c>
      <c r="L55" s="43">
        <v>66</v>
      </c>
      <c r="M55" s="13">
        <v>200</v>
      </c>
      <c r="N55" s="13">
        <v>200</v>
      </c>
      <c r="O55" s="13">
        <v>200</v>
      </c>
      <c r="P55" s="27"/>
      <c r="Q55" s="27">
        <v>0</v>
      </c>
      <c r="R55" s="27">
        <v>0</v>
      </c>
      <c r="S55" s="27">
        <v>0</v>
      </c>
      <c r="T55" s="27">
        <v>0</v>
      </c>
      <c r="U55" s="32">
        <v>800</v>
      </c>
      <c r="V55" s="32">
        <v>200</v>
      </c>
      <c r="W55" s="32">
        <v>200</v>
      </c>
      <c r="X55" s="32">
        <v>200</v>
      </c>
      <c r="Y55" s="32">
        <v>200</v>
      </c>
    </row>
    <row r="56" spans="1:25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/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/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13">
        <v>0</v>
      </c>
      <c r="N58" s="13">
        <v>0</v>
      </c>
      <c r="O58" s="13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</row>
    <row r="59" spans="1:25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11</v>
      </c>
      <c r="I59" s="43">
        <v>2</v>
      </c>
      <c r="J59" s="43">
        <v>0</v>
      </c>
      <c r="K59" s="43">
        <v>1</v>
      </c>
      <c r="L59" s="43">
        <v>1</v>
      </c>
      <c r="M59" s="13">
        <v>3</v>
      </c>
      <c r="N59" s="13">
        <v>3</v>
      </c>
      <c r="O59" s="13">
        <v>3</v>
      </c>
      <c r="P59" s="27">
        <v>5</v>
      </c>
      <c r="Q59" s="27">
        <v>1</v>
      </c>
      <c r="R59" s="27">
        <v>1</v>
      </c>
      <c r="S59" s="27">
        <v>1</v>
      </c>
      <c r="T59" s="27">
        <v>2</v>
      </c>
      <c r="U59" s="32">
        <v>6</v>
      </c>
      <c r="V59" s="32">
        <v>1</v>
      </c>
      <c r="W59" s="32">
        <v>2</v>
      </c>
      <c r="X59" s="32">
        <v>2</v>
      </c>
      <c r="Y59" s="32">
        <v>1</v>
      </c>
    </row>
    <row r="60" spans="1:25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/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/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13">
        <v>0</v>
      </c>
      <c r="N62" s="13">
        <v>0</v>
      </c>
      <c r="O62" s="13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</row>
    <row r="63" spans="1:25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11</v>
      </c>
      <c r="I63" s="43">
        <v>2</v>
      </c>
      <c r="J63" s="43">
        <v>0</v>
      </c>
      <c r="K63" s="43">
        <v>1</v>
      </c>
      <c r="L63" s="43">
        <v>1</v>
      </c>
      <c r="M63" s="13">
        <v>3</v>
      </c>
      <c r="N63" s="13">
        <v>3</v>
      </c>
      <c r="O63" s="13">
        <v>3</v>
      </c>
      <c r="P63" s="27">
        <v>5</v>
      </c>
      <c r="Q63" s="27">
        <v>1</v>
      </c>
      <c r="R63" s="27">
        <v>1</v>
      </c>
      <c r="S63" s="27">
        <v>1</v>
      </c>
      <c r="T63" s="27">
        <v>2</v>
      </c>
      <c r="U63" s="32">
        <v>6</v>
      </c>
      <c r="V63" s="32">
        <v>1</v>
      </c>
      <c r="W63" s="32">
        <v>2</v>
      </c>
      <c r="X63" s="32">
        <v>2</v>
      </c>
      <c r="Y63" s="32">
        <v>1</v>
      </c>
    </row>
    <row r="64" spans="1:25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3">
        <v>0</v>
      </c>
      <c r="N65" s="13">
        <v>0</v>
      </c>
      <c r="O65" s="13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</row>
    <row r="66" spans="1:25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13">
        <v>0</v>
      </c>
      <c r="N66" s="13">
        <v>0</v>
      </c>
      <c r="O66" s="13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</row>
    <row r="67" spans="1:25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13">
        <v>0</v>
      </c>
      <c r="N67" s="13">
        <v>0</v>
      </c>
      <c r="O67" s="13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</row>
    <row r="68" spans="1:25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85</v>
      </c>
      <c r="I68" s="43">
        <v>49</v>
      </c>
      <c r="J68" s="43">
        <v>4</v>
      </c>
      <c r="K68" s="43">
        <v>41</v>
      </c>
      <c r="L68" s="43">
        <v>4</v>
      </c>
      <c r="M68" s="13">
        <v>12</v>
      </c>
      <c r="N68" s="13">
        <v>12</v>
      </c>
      <c r="O68" s="13">
        <v>12</v>
      </c>
      <c r="P68" s="27">
        <v>40</v>
      </c>
      <c r="Q68" s="27">
        <v>10</v>
      </c>
      <c r="R68" s="27">
        <v>10</v>
      </c>
      <c r="S68" s="27">
        <v>10</v>
      </c>
      <c r="T68" s="27">
        <v>10</v>
      </c>
      <c r="U68" s="32">
        <v>45</v>
      </c>
      <c r="V68" s="32">
        <v>39</v>
      </c>
      <c r="W68" s="32">
        <v>2</v>
      </c>
      <c r="X68" s="32">
        <v>2</v>
      </c>
      <c r="Y68" s="32">
        <v>2</v>
      </c>
    </row>
    <row r="69" spans="1:25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13">
        <v>0</v>
      </c>
      <c r="N80" s="13">
        <v>0</v>
      </c>
      <c r="O80" s="13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38102</v>
      </c>
      <c r="I81" s="54">
        <v>9580</v>
      </c>
      <c r="J81" s="54">
        <v>3166</v>
      </c>
      <c r="K81" s="54">
        <v>3242</v>
      </c>
      <c r="L81" s="54">
        <v>3172</v>
      </c>
      <c r="M81" s="8">
        <v>9508</v>
      </c>
      <c r="N81" s="8">
        <v>9508</v>
      </c>
      <c r="O81" s="8">
        <v>9506</v>
      </c>
      <c r="P81" s="8">
        <v>22410</v>
      </c>
      <c r="Q81" s="8">
        <v>5603</v>
      </c>
      <c r="R81" s="8">
        <v>5603</v>
      </c>
      <c r="S81" s="8">
        <v>5603</v>
      </c>
      <c r="T81" s="8">
        <v>5601</v>
      </c>
      <c r="U81" s="8">
        <v>15692</v>
      </c>
      <c r="V81" s="8">
        <v>3977</v>
      </c>
      <c r="W81" s="8">
        <v>3905</v>
      </c>
      <c r="X81" s="8">
        <v>3905</v>
      </c>
      <c r="Y81" s="8">
        <v>3905</v>
      </c>
    </row>
    <row r="82" spans="1:25" x14ac:dyDescent="0.2">
      <c r="H82" s="57"/>
      <c r="U82" s="10"/>
    </row>
    <row r="83" spans="1:25" x14ac:dyDescent="0.2">
      <c r="C83" s="58"/>
      <c r="D83" s="58"/>
      <c r="E83" s="58"/>
      <c r="F83" s="58"/>
      <c r="H83" s="57"/>
    </row>
    <row r="87" spans="1:25" ht="10.5" customHeight="1" x14ac:dyDescent="0.2"/>
  </sheetData>
  <autoFilter ref="A6:Y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U5:U6"/>
    <mergeCell ref="V5:Y5"/>
    <mergeCell ref="P4:T4"/>
    <mergeCell ref="U4:Y4"/>
    <mergeCell ref="C5:D5"/>
    <mergeCell ref="E5:F5"/>
    <mergeCell ref="I5:I6"/>
    <mergeCell ref="M5:M6"/>
    <mergeCell ref="N5:N6"/>
    <mergeCell ref="O5:O6"/>
    <mergeCell ref="P5:P6"/>
    <mergeCell ref="Q5:T5"/>
    <mergeCell ref="I4:O4"/>
    <mergeCell ref="J5:L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82" activePane="bottomRight" state="frozen"/>
      <selection pane="topRight" activeCell="G1" sqref="G1"/>
      <selection pane="bottomLeft" activeCell="A7" sqref="A7"/>
      <selection pane="bottomRight" activeCell="J11" sqref="J11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153</v>
      </c>
    </row>
    <row r="3" spans="1:22" ht="15.75" x14ac:dyDescent="0.25">
      <c r="B3" s="20" t="s">
        <v>152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118</v>
      </c>
      <c r="N5" s="117" t="s">
        <v>65</v>
      </c>
      <c r="O5" s="118"/>
      <c r="P5" s="118"/>
      <c r="Q5" s="119"/>
      <c r="R5" s="115" t="s">
        <v>118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133"/>
      <c r="K6" s="133"/>
      <c r="L6" s="133"/>
      <c r="M6" s="129"/>
      <c r="N6" s="65" t="s">
        <v>66</v>
      </c>
      <c r="O6" s="65" t="s">
        <v>67</v>
      </c>
      <c r="P6" s="65" t="s">
        <v>68</v>
      </c>
      <c r="Q6" s="65" t="s">
        <v>69</v>
      </c>
      <c r="R6" s="116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0</v>
      </c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0</v>
      </c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0</v>
      </c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0</v>
      </c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0</v>
      </c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0</v>
      </c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0</v>
      </c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0</v>
      </c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0</v>
      </c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0</v>
      </c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0</v>
      </c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0</v>
      </c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0</v>
      </c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0</v>
      </c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0</v>
      </c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0</v>
      </c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0</v>
      </c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0</v>
      </c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0</v>
      </c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0</v>
      </c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0</v>
      </c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0</v>
      </c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0</v>
      </c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0</v>
      </c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8407</v>
      </c>
      <c r="I31" s="43">
        <v>2102</v>
      </c>
      <c r="J31" s="13">
        <v>2102</v>
      </c>
      <c r="K31" s="13">
        <v>2102</v>
      </c>
      <c r="L31" s="13">
        <v>2101</v>
      </c>
      <c r="M31" s="27">
        <v>4512</v>
      </c>
      <c r="N31" s="27">
        <v>1128</v>
      </c>
      <c r="O31" s="27">
        <v>1128</v>
      </c>
      <c r="P31" s="27">
        <v>1128</v>
      </c>
      <c r="Q31" s="27">
        <v>1128</v>
      </c>
      <c r="R31" s="32">
        <v>3895</v>
      </c>
      <c r="S31" s="32">
        <v>974</v>
      </c>
      <c r="T31" s="32">
        <v>974</v>
      </c>
      <c r="U31" s="32">
        <v>974</v>
      </c>
      <c r="V31" s="32">
        <v>973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4697</v>
      </c>
      <c r="I32" s="43">
        <v>1174</v>
      </c>
      <c r="J32" s="13">
        <v>1174</v>
      </c>
      <c r="K32" s="13">
        <v>1174</v>
      </c>
      <c r="L32" s="13">
        <v>1175</v>
      </c>
      <c r="M32" s="27">
        <v>2561</v>
      </c>
      <c r="N32" s="27">
        <v>640</v>
      </c>
      <c r="O32" s="27">
        <v>640</v>
      </c>
      <c r="P32" s="27">
        <v>640</v>
      </c>
      <c r="Q32" s="27">
        <v>641</v>
      </c>
      <c r="R32" s="32">
        <v>2136</v>
      </c>
      <c r="S32" s="32">
        <v>534</v>
      </c>
      <c r="T32" s="32">
        <v>534</v>
      </c>
      <c r="U32" s="32">
        <v>534</v>
      </c>
      <c r="V32" s="32">
        <v>534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0</v>
      </c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4258</v>
      </c>
      <c r="I34" s="43">
        <v>1065</v>
      </c>
      <c r="J34" s="13">
        <v>1065</v>
      </c>
      <c r="K34" s="13">
        <v>1065</v>
      </c>
      <c r="L34" s="13">
        <v>1063</v>
      </c>
      <c r="M34" s="27">
        <v>2285</v>
      </c>
      <c r="N34" s="27">
        <v>571</v>
      </c>
      <c r="O34" s="27">
        <v>571</v>
      </c>
      <c r="P34" s="27">
        <v>571</v>
      </c>
      <c r="Q34" s="27">
        <v>572</v>
      </c>
      <c r="R34" s="32">
        <v>1973</v>
      </c>
      <c r="S34" s="32">
        <v>494</v>
      </c>
      <c r="T34" s="32">
        <v>494</v>
      </c>
      <c r="U34" s="32">
        <v>494</v>
      </c>
      <c r="V34" s="32">
        <v>491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0</v>
      </c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0</v>
      </c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0</v>
      </c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0</v>
      </c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0</v>
      </c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4305</v>
      </c>
      <c r="I40" s="43">
        <v>1076</v>
      </c>
      <c r="J40" s="13">
        <v>1076</v>
      </c>
      <c r="K40" s="13">
        <v>1076</v>
      </c>
      <c r="L40" s="13">
        <v>1077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4305</v>
      </c>
      <c r="S40" s="32">
        <v>1076</v>
      </c>
      <c r="T40" s="32">
        <v>1076</v>
      </c>
      <c r="U40" s="32">
        <v>1076</v>
      </c>
      <c r="V40" s="32">
        <v>1077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0</v>
      </c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0</v>
      </c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0</v>
      </c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0</v>
      </c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0</v>
      </c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0</v>
      </c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0</v>
      </c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0</v>
      </c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0</v>
      </c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0</v>
      </c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0</v>
      </c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0</v>
      </c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0</v>
      </c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0</v>
      </c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0</v>
      </c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0</v>
      </c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0</v>
      </c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0</v>
      </c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21667</v>
      </c>
      <c r="I81" s="54">
        <v>5417</v>
      </c>
      <c r="J81" s="8">
        <v>5417</v>
      </c>
      <c r="K81" s="8">
        <v>5417</v>
      </c>
      <c r="L81" s="8">
        <v>5416</v>
      </c>
      <c r="M81" s="8">
        <v>9358</v>
      </c>
      <c r="N81" s="8">
        <v>2339</v>
      </c>
      <c r="O81" s="8">
        <v>2339</v>
      </c>
      <c r="P81" s="8">
        <v>2339</v>
      </c>
      <c r="Q81" s="8">
        <v>2341</v>
      </c>
      <c r="R81" s="8">
        <v>12309</v>
      </c>
      <c r="S81" s="8">
        <v>3078</v>
      </c>
      <c r="T81" s="8">
        <v>3078</v>
      </c>
      <c r="U81" s="8">
        <v>3078</v>
      </c>
      <c r="V81" s="8">
        <v>3075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workbookViewId="0">
      <pane xSplit="6" ySplit="6" topLeftCell="G73" activePane="bottomRight" state="frozen"/>
      <selection pane="topRight" activeCell="G1" sqref="G1"/>
      <selection pane="bottomLeft" activeCell="A7" sqref="A7"/>
      <selection pane="bottomRight" activeCell="I14" sqref="I14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154</v>
      </c>
    </row>
    <row r="3" spans="1:25" ht="15.75" x14ac:dyDescent="0.25">
      <c r="B3" s="20" t="s">
        <v>144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06" t="s">
        <v>65</v>
      </c>
      <c r="K5" s="106"/>
      <c r="L5" s="106"/>
      <c r="M5" s="132" t="s">
        <v>67</v>
      </c>
      <c r="N5" s="132" t="s">
        <v>68</v>
      </c>
      <c r="O5" s="132" t="s">
        <v>69</v>
      </c>
      <c r="P5" s="128" t="s">
        <v>118</v>
      </c>
      <c r="Q5" s="117" t="s">
        <v>65</v>
      </c>
      <c r="R5" s="118"/>
      <c r="S5" s="118"/>
      <c r="T5" s="119"/>
      <c r="U5" s="115" t="s">
        <v>118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96" t="s">
        <v>274</v>
      </c>
      <c r="K6" s="96" t="s">
        <v>275</v>
      </c>
      <c r="L6" s="96" t="s">
        <v>276</v>
      </c>
      <c r="M6" s="133"/>
      <c r="N6" s="133"/>
      <c r="O6" s="133"/>
      <c r="P6" s="129"/>
      <c r="Q6" s="65" t="s">
        <v>66</v>
      </c>
      <c r="R6" s="65" t="s">
        <v>67</v>
      </c>
      <c r="S6" s="65" t="s">
        <v>68</v>
      </c>
      <c r="T6" s="65" t="s">
        <v>69</v>
      </c>
      <c r="U6" s="116"/>
      <c r="V6" s="65" t="s">
        <v>66</v>
      </c>
      <c r="W6" s="65" t="s">
        <v>67</v>
      </c>
      <c r="X6" s="65" t="s">
        <v>68</v>
      </c>
      <c r="Y6" s="65" t="s">
        <v>69</v>
      </c>
    </row>
    <row r="7" spans="1:25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13">
        <v>0</v>
      </c>
      <c r="N7" s="13">
        <v>0</v>
      </c>
      <c r="O7" s="13">
        <v>0</v>
      </c>
      <c r="P7" s="27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</row>
    <row r="8" spans="1:25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13">
        <v>0</v>
      </c>
      <c r="N8" s="13">
        <v>0</v>
      </c>
      <c r="O8" s="13">
        <v>0</v>
      </c>
      <c r="P8" s="27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</row>
    <row r="9" spans="1:25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13">
        <v>0</v>
      </c>
      <c r="N9" s="13">
        <v>0</v>
      </c>
      <c r="O9" s="13">
        <v>0</v>
      </c>
      <c r="P9" s="27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</row>
    <row r="10" spans="1:25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620</v>
      </c>
      <c r="I10" s="43">
        <v>155</v>
      </c>
      <c r="J10" s="43">
        <v>52</v>
      </c>
      <c r="K10" s="43">
        <v>52</v>
      </c>
      <c r="L10" s="43">
        <v>51</v>
      </c>
      <c r="M10" s="13">
        <v>155</v>
      </c>
      <c r="N10" s="13">
        <v>155</v>
      </c>
      <c r="O10" s="13">
        <v>155</v>
      </c>
      <c r="P10" s="27">
        <v>69</v>
      </c>
      <c r="Q10" s="32">
        <v>17</v>
      </c>
      <c r="R10" s="32">
        <v>17</v>
      </c>
      <c r="S10" s="32">
        <v>17</v>
      </c>
      <c r="T10" s="32">
        <v>18</v>
      </c>
      <c r="U10" s="32">
        <v>551</v>
      </c>
      <c r="V10" s="32">
        <v>138</v>
      </c>
      <c r="W10" s="32">
        <v>138</v>
      </c>
      <c r="X10" s="32">
        <v>138</v>
      </c>
      <c r="Y10" s="32">
        <v>137</v>
      </c>
    </row>
    <row r="11" spans="1:25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13">
        <v>0</v>
      </c>
      <c r="N11" s="13">
        <v>0</v>
      </c>
      <c r="O11" s="13">
        <v>0</v>
      </c>
      <c r="P11" s="27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</row>
    <row r="12" spans="1:25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13">
        <v>0</v>
      </c>
      <c r="N12" s="13">
        <v>0</v>
      </c>
      <c r="O12" s="13">
        <v>0</v>
      </c>
      <c r="P12" s="27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</row>
    <row r="13" spans="1:25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200</v>
      </c>
      <c r="I13" s="43">
        <v>50</v>
      </c>
      <c r="J13" s="43">
        <v>17</v>
      </c>
      <c r="K13" s="43">
        <v>17</v>
      </c>
      <c r="L13" s="43">
        <v>16</v>
      </c>
      <c r="M13" s="13">
        <v>50</v>
      </c>
      <c r="N13" s="13">
        <v>50</v>
      </c>
      <c r="O13" s="13">
        <v>50</v>
      </c>
      <c r="P13" s="27">
        <v>75</v>
      </c>
      <c r="Q13" s="32">
        <v>19</v>
      </c>
      <c r="R13" s="32">
        <v>19</v>
      </c>
      <c r="S13" s="32">
        <v>19</v>
      </c>
      <c r="T13" s="32">
        <v>18</v>
      </c>
      <c r="U13" s="32">
        <v>125</v>
      </c>
      <c r="V13" s="32">
        <v>31</v>
      </c>
      <c r="W13" s="32">
        <v>31</v>
      </c>
      <c r="X13" s="32">
        <v>31</v>
      </c>
      <c r="Y13" s="32">
        <v>32</v>
      </c>
    </row>
    <row r="14" spans="1:25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13">
        <v>0</v>
      </c>
      <c r="N14" s="13">
        <v>0</v>
      </c>
      <c r="O14" s="13">
        <v>0</v>
      </c>
      <c r="P14" s="27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</row>
    <row r="15" spans="1:25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5782</v>
      </c>
      <c r="I15" s="43">
        <v>1446</v>
      </c>
      <c r="J15" s="43">
        <v>482</v>
      </c>
      <c r="K15" s="43">
        <v>482</v>
      </c>
      <c r="L15" s="43">
        <v>482</v>
      </c>
      <c r="M15" s="13">
        <v>1446</v>
      </c>
      <c r="N15" s="13">
        <v>1446</v>
      </c>
      <c r="O15" s="13">
        <v>1444</v>
      </c>
      <c r="P15" s="27">
        <v>5188</v>
      </c>
      <c r="Q15" s="32">
        <v>1297</v>
      </c>
      <c r="R15" s="32">
        <v>1297</v>
      </c>
      <c r="S15" s="32">
        <v>1297</v>
      </c>
      <c r="T15" s="32">
        <v>1297</v>
      </c>
      <c r="U15" s="32">
        <v>594</v>
      </c>
      <c r="V15" s="32">
        <v>149</v>
      </c>
      <c r="W15" s="32">
        <v>149</v>
      </c>
      <c r="X15" s="32">
        <v>149</v>
      </c>
      <c r="Y15" s="32">
        <v>147</v>
      </c>
    </row>
    <row r="16" spans="1:25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3584</v>
      </c>
      <c r="I16" s="43">
        <v>896</v>
      </c>
      <c r="J16" s="43">
        <v>299</v>
      </c>
      <c r="K16" s="43">
        <v>299</v>
      </c>
      <c r="L16" s="43">
        <v>298</v>
      </c>
      <c r="M16" s="13">
        <v>896</v>
      </c>
      <c r="N16" s="13">
        <v>896</v>
      </c>
      <c r="O16" s="13">
        <v>896</v>
      </c>
      <c r="P16" s="27">
        <v>311</v>
      </c>
      <c r="Q16" s="32">
        <v>78</v>
      </c>
      <c r="R16" s="32">
        <v>78</v>
      </c>
      <c r="S16" s="32">
        <v>78</v>
      </c>
      <c r="T16" s="32">
        <v>77</v>
      </c>
      <c r="U16" s="32">
        <v>3273</v>
      </c>
      <c r="V16" s="32">
        <v>818</v>
      </c>
      <c r="W16" s="32">
        <v>818</v>
      </c>
      <c r="X16" s="32">
        <v>818</v>
      </c>
      <c r="Y16" s="32">
        <v>819</v>
      </c>
    </row>
    <row r="17" spans="1:25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124</v>
      </c>
      <c r="I17" s="43">
        <v>31</v>
      </c>
      <c r="J17" s="43">
        <v>10</v>
      </c>
      <c r="K17" s="43">
        <v>11</v>
      </c>
      <c r="L17" s="43">
        <v>10</v>
      </c>
      <c r="M17" s="13">
        <v>31</v>
      </c>
      <c r="N17" s="13">
        <v>31</v>
      </c>
      <c r="O17" s="13">
        <v>31</v>
      </c>
      <c r="P17" s="27">
        <v>118</v>
      </c>
      <c r="Q17" s="32">
        <v>30</v>
      </c>
      <c r="R17" s="32">
        <v>30</v>
      </c>
      <c r="S17" s="32">
        <v>30</v>
      </c>
      <c r="T17" s="32">
        <v>28</v>
      </c>
      <c r="U17" s="32">
        <v>6</v>
      </c>
      <c r="V17" s="32">
        <v>1</v>
      </c>
      <c r="W17" s="32">
        <v>1</v>
      </c>
      <c r="X17" s="32">
        <v>1</v>
      </c>
      <c r="Y17" s="32">
        <v>3</v>
      </c>
    </row>
    <row r="18" spans="1:25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13">
        <v>0</v>
      </c>
      <c r="N18" s="13">
        <v>0</v>
      </c>
      <c r="O18" s="13">
        <v>0</v>
      </c>
      <c r="P18" s="27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</row>
    <row r="19" spans="1:25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722</v>
      </c>
      <c r="I19" s="43">
        <v>181</v>
      </c>
      <c r="J19" s="43">
        <v>60</v>
      </c>
      <c r="K19" s="43">
        <v>61</v>
      </c>
      <c r="L19" s="43">
        <v>60</v>
      </c>
      <c r="M19" s="13">
        <v>181</v>
      </c>
      <c r="N19" s="13">
        <v>181</v>
      </c>
      <c r="O19" s="13">
        <v>179</v>
      </c>
      <c r="P19" s="27">
        <v>36</v>
      </c>
      <c r="Q19" s="32">
        <v>9</v>
      </c>
      <c r="R19" s="32">
        <v>9</v>
      </c>
      <c r="S19" s="32">
        <v>9</v>
      </c>
      <c r="T19" s="32">
        <v>9</v>
      </c>
      <c r="U19" s="32">
        <v>686</v>
      </c>
      <c r="V19" s="32">
        <v>172</v>
      </c>
      <c r="W19" s="32">
        <v>172</v>
      </c>
      <c r="X19" s="32">
        <v>172</v>
      </c>
      <c r="Y19" s="32">
        <v>170</v>
      </c>
    </row>
    <row r="20" spans="1:25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13">
        <v>0</v>
      </c>
      <c r="N20" s="13">
        <v>0</v>
      </c>
      <c r="O20" s="13">
        <v>0</v>
      </c>
      <c r="P20" s="27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</row>
    <row r="21" spans="1:25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413</v>
      </c>
      <c r="I21" s="43">
        <v>103</v>
      </c>
      <c r="J21" s="43">
        <v>34</v>
      </c>
      <c r="K21" s="43">
        <v>35</v>
      </c>
      <c r="L21" s="43">
        <v>34</v>
      </c>
      <c r="M21" s="13">
        <v>103</v>
      </c>
      <c r="N21" s="13">
        <v>103</v>
      </c>
      <c r="O21" s="13">
        <v>104</v>
      </c>
      <c r="P21" s="27">
        <v>380</v>
      </c>
      <c r="Q21" s="32">
        <v>95</v>
      </c>
      <c r="R21" s="32">
        <v>95</v>
      </c>
      <c r="S21" s="32">
        <v>95</v>
      </c>
      <c r="T21" s="32">
        <v>95</v>
      </c>
      <c r="U21" s="32">
        <v>33</v>
      </c>
      <c r="V21" s="32">
        <v>8</v>
      </c>
      <c r="W21" s="32">
        <v>8</v>
      </c>
      <c r="X21" s="32">
        <v>8</v>
      </c>
      <c r="Y21" s="32">
        <v>9</v>
      </c>
    </row>
    <row r="22" spans="1:25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13">
        <v>0</v>
      </c>
      <c r="N22" s="13">
        <v>0</v>
      </c>
      <c r="O22" s="13">
        <v>0</v>
      </c>
      <c r="P22" s="27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</row>
    <row r="23" spans="1:25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13">
        <v>0</v>
      </c>
      <c r="N23" s="13">
        <v>0</v>
      </c>
      <c r="O23" s="13">
        <v>0</v>
      </c>
      <c r="P23" s="27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</row>
    <row r="24" spans="1:25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13">
        <v>0</v>
      </c>
      <c r="N24" s="13">
        <v>0</v>
      </c>
      <c r="O24" s="13">
        <v>0</v>
      </c>
      <c r="P24" s="27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</row>
    <row r="25" spans="1:25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13">
        <v>0</v>
      </c>
      <c r="N25" s="13">
        <v>0</v>
      </c>
      <c r="O25" s="13">
        <v>0</v>
      </c>
      <c r="P25" s="27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</row>
    <row r="26" spans="1:25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1228</v>
      </c>
      <c r="I26" s="43">
        <v>307</v>
      </c>
      <c r="J26" s="43">
        <v>102</v>
      </c>
      <c r="K26" s="43">
        <v>103</v>
      </c>
      <c r="L26" s="43">
        <v>102</v>
      </c>
      <c r="M26" s="13">
        <v>307</v>
      </c>
      <c r="N26" s="13">
        <v>307</v>
      </c>
      <c r="O26" s="13">
        <v>307</v>
      </c>
      <c r="P26" s="27">
        <v>497</v>
      </c>
      <c r="Q26" s="32">
        <v>124</v>
      </c>
      <c r="R26" s="32">
        <v>124</v>
      </c>
      <c r="S26" s="32">
        <v>124</v>
      </c>
      <c r="T26" s="32">
        <v>125</v>
      </c>
      <c r="U26" s="32">
        <v>731</v>
      </c>
      <c r="V26" s="32">
        <v>183</v>
      </c>
      <c r="W26" s="32">
        <v>183</v>
      </c>
      <c r="X26" s="32">
        <v>183</v>
      </c>
      <c r="Y26" s="32">
        <v>182</v>
      </c>
    </row>
    <row r="27" spans="1:25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1905</v>
      </c>
      <c r="I27" s="43">
        <v>476</v>
      </c>
      <c r="J27" s="43">
        <v>159</v>
      </c>
      <c r="K27" s="43">
        <v>159</v>
      </c>
      <c r="L27" s="43">
        <v>158</v>
      </c>
      <c r="M27" s="13">
        <v>476</v>
      </c>
      <c r="N27" s="13">
        <v>476</v>
      </c>
      <c r="O27" s="13">
        <v>477</v>
      </c>
      <c r="P27" s="27">
        <v>165</v>
      </c>
      <c r="Q27" s="32">
        <v>41</v>
      </c>
      <c r="R27" s="32">
        <v>41</v>
      </c>
      <c r="S27" s="32">
        <v>41</v>
      </c>
      <c r="T27" s="32">
        <v>42</v>
      </c>
      <c r="U27" s="32">
        <v>1740</v>
      </c>
      <c r="V27" s="32">
        <v>435</v>
      </c>
      <c r="W27" s="32">
        <v>435</v>
      </c>
      <c r="X27" s="32">
        <v>435</v>
      </c>
      <c r="Y27" s="32">
        <v>435</v>
      </c>
    </row>
    <row r="28" spans="1:25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360</v>
      </c>
      <c r="I28" s="43">
        <v>90</v>
      </c>
      <c r="J28" s="43">
        <v>30</v>
      </c>
      <c r="K28" s="43">
        <v>30</v>
      </c>
      <c r="L28" s="43">
        <v>30</v>
      </c>
      <c r="M28" s="13">
        <v>90</v>
      </c>
      <c r="N28" s="13">
        <v>90</v>
      </c>
      <c r="O28" s="13">
        <v>90</v>
      </c>
      <c r="P28" s="27">
        <v>64</v>
      </c>
      <c r="Q28" s="32">
        <v>16</v>
      </c>
      <c r="R28" s="32">
        <v>16</v>
      </c>
      <c r="S28" s="32">
        <v>16</v>
      </c>
      <c r="T28" s="32">
        <v>16</v>
      </c>
      <c r="U28" s="32">
        <v>296</v>
      </c>
      <c r="V28" s="32">
        <v>74</v>
      </c>
      <c r="W28" s="32">
        <v>74</v>
      </c>
      <c r="X28" s="32">
        <v>74</v>
      </c>
      <c r="Y28" s="32">
        <v>74</v>
      </c>
    </row>
    <row r="29" spans="1:25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13">
        <v>0</v>
      </c>
      <c r="N29" s="13">
        <v>0</v>
      </c>
      <c r="O29" s="13">
        <v>0</v>
      </c>
      <c r="P29" s="27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</row>
    <row r="30" spans="1:25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13">
        <v>0</v>
      </c>
      <c r="N30" s="13">
        <v>0</v>
      </c>
      <c r="O30" s="13">
        <v>0</v>
      </c>
      <c r="P30" s="27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</row>
    <row r="31" spans="1:25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9039</v>
      </c>
      <c r="I31" s="43">
        <v>2260</v>
      </c>
      <c r="J31" s="43">
        <v>753</v>
      </c>
      <c r="K31" s="43">
        <v>754</v>
      </c>
      <c r="L31" s="43">
        <v>753</v>
      </c>
      <c r="M31" s="13">
        <v>2260</v>
      </c>
      <c r="N31" s="13">
        <v>2260</v>
      </c>
      <c r="O31" s="13">
        <v>2259</v>
      </c>
      <c r="P31" s="27">
        <v>4852</v>
      </c>
      <c r="Q31" s="27">
        <v>1213</v>
      </c>
      <c r="R31" s="27">
        <v>1213</v>
      </c>
      <c r="S31" s="27">
        <v>1213</v>
      </c>
      <c r="T31" s="27">
        <v>1213</v>
      </c>
      <c r="U31" s="32">
        <v>4187</v>
      </c>
      <c r="V31" s="32">
        <v>1047</v>
      </c>
      <c r="W31" s="32">
        <v>1047</v>
      </c>
      <c r="X31" s="32">
        <v>1047</v>
      </c>
      <c r="Y31" s="32">
        <v>1046</v>
      </c>
    </row>
    <row r="32" spans="1:25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722</v>
      </c>
      <c r="I32" s="43">
        <v>181</v>
      </c>
      <c r="J32" s="43">
        <v>60</v>
      </c>
      <c r="K32" s="43">
        <v>61</v>
      </c>
      <c r="L32" s="43">
        <v>60</v>
      </c>
      <c r="M32" s="13">
        <v>181</v>
      </c>
      <c r="N32" s="13">
        <v>181</v>
      </c>
      <c r="O32" s="13">
        <v>179</v>
      </c>
      <c r="P32" s="27">
        <v>394</v>
      </c>
      <c r="Q32" s="27">
        <v>99</v>
      </c>
      <c r="R32" s="27">
        <v>99</v>
      </c>
      <c r="S32" s="27">
        <v>99</v>
      </c>
      <c r="T32" s="27">
        <v>97</v>
      </c>
      <c r="U32" s="32">
        <v>328</v>
      </c>
      <c r="V32" s="32">
        <v>82</v>
      </c>
      <c r="W32" s="32">
        <v>82</v>
      </c>
      <c r="X32" s="32">
        <v>82</v>
      </c>
      <c r="Y32" s="32">
        <v>82</v>
      </c>
    </row>
    <row r="33" spans="1:25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6192</v>
      </c>
      <c r="I33" s="43">
        <v>1548</v>
      </c>
      <c r="J33" s="43">
        <v>516</v>
      </c>
      <c r="K33" s="43">
        <v>516</v>
      </c>
      <c r="L33" s="43">
        <v>516</v>
      </c>
      <c r="M33" s="13">
        <v>1548</v>
      </c>
      <c r="N33" s="13">
        <v>1548</v>
      </c>
      <c r="O33" s="13">
        <v>1548</v>
      </c>
      <c r="P33" s="27">
        <v>3323</v>
      </c>
      <c r="Q33" s="27">
        <v>831</v>
      </c>
      <c r="R33" s="27">
        <v>831</v>
      </c>
      <c r="S33" s="27">
        <v>831</v>
      </c>
      <c r="T33" s="27">
        <v>830</v>
      </c>
      <c r="U33" s="32">
        <v>2869</v>
      </c>
      <c r="V33" s="32">
        <v>717</v>
      </c>
      <c r="W33" s="32">
        <v>717</v>
      </c>
      <c r="X33" s="32">
        <v>717</v>
      </c>
      <c r="Y33" s="32">
        <v>718</v>
      </c>
    </row>
    <row r="34" spans="1:25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12</v>
      </c>
      <c r="I34" s="43">
        <v>3</v>
      </c>
      <c r="J34" s="43">
        <v>1</v>
      </c>
      <c r="K34" s="43">
        <v>1</v>
      </c>
      <c r="L34" s="43">
        <v>1</v>
      </c>
      <c r="M34" s="13">
        <v>3</v>
      </c>
      <c r="N34" s="13">
        <v>3</v>
      </c>
      <c r="O34" s="13">
        <v>3</v>
      </c>
      <c r="P34" s="27">
        <v>6</v>
      </c>
      <c r="Q34" s="27">
        <v>2</v>
      </c>
      <c r="R34" s="27">
        <v>2</v>
      </c>
      <c r="S34" s="27">
        <v>2</v>
      </c>
      <c r="T34" s="27">
        <v>0</v>
      </c>
      <c r="U34" s="32">
        <v>6</v>
      </c>
      <c r="V34" s="32">
        <v>1</v>
      </c>
      <c r="W34" s="32">
        <v>1</v>
      </c>
      <c r="X34" s="32">
        <v>1</v>
      </c>
      <c r="Y34" s="32">
        <v>3</v>
      </c>
    </row>
    <row r="35" spans="1:25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98</v>
      </c>
      <c r="I35" s="43">
        <v>25</v>
      </c>
      <c r="J35" s="43">
        <v>8</v>
      </c>
      <c r="K35" s="43">
        <v>9</v>
      </c>
      <c r="L35" s="43">
        <v>8</v>
      </c>
      <c r="M35" s="13">
        <v>25</v>
      </c>
      <c r="N35" s="13">
        <v>25</v>
      </c>
      <c r="O35" s="13">
        <v>23</v>
      </c>
      <c r="P35" s="27">
        <v>53</v>
      </c>
      <c r="Q35" s="27">
        <v>13</v>
      </c>
      <c r="R35" s="27">
        <v>13</v>
      </c>
      <c r="S35" s="27">
        <v>13</v>
      </c>
      <c r="T35" s="27">
        <v>14</v>
      </c>
      <c r="U35" s="32">
        <v>45</v>
      </c>
      <c r="V35" s="32">
        <v>12</v>
      </c>
      <c r="W35" s="32">
        <v>12</v>
      </c>
      <c r="X35" s="32">
        <v>12</v>
      </c>
      <c r="Y35" s="32">
        <v>9</v>
      </c>
    </row>
    <row r="36" spans="1:25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13">
        <v>0</v>
      </c>
      <c r="N36" s="13">
        <v>0</v>
      </c>
      <c r="O36" s="13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</row>
    <row r="37" spans="1:25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13">
        <v>0</v>
      </c>
      <c r="N37" s="13">
        <v>0</v>
      </c>
      <c r="O37" s="13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</row>
    <row r="38" spans="1:25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13">
        <v>0</v>
      </c>
      <c r="N38" s="13">
        <v>0</v>
      </c>
      <c r="O38" s="13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</row>
    <row r="39" spans="1:25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13">
        <v>0</v>
      </c>
      <c r="N39" s="13">
        <v>0</v>
      </c>
      <c r="O39" s="13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</row>
    <row r="40" spans="1:25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13">
        <v>0</v>
      </c>
      <c r="N40" s="13">
        <v>0</v>
      </c>
      <c r="O40" s="13">
        <v>0</v>
      </c>
      <c r="P40" s="27"/>
      <c r="Q40" s="27">
        <v>0</v>
      </c>
      <c r="R40" s="27">
        <v>0</v>
      </c>
      <c r="S40" s="27">
        <v>0</v>
      </c>
      <c r="T40" s="27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</row>
    <row r="41" spans="1:25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13">
        <v>0</v>
      </c>
      <c r="N41" s="13">
        <v>0</v>
      </c>
      <c r="O41" s="13">
        <v>0</v>
      </c>
      <c r="P41" s="27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</row>
    <row r="42" spans="1:25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13">
        <v>0</v>
      </c>
      <c r="N42" s="13">
        <v>0</v>
      </c>
      <c r="O42" s="13">
        <v>0</v>
      </c>
      <c r="P42" s="27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</row>
    <row r="43" spans="1:25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8256</v>
      </c>
      <c r="I43" s="43">
        <v>2064</v>
      </c>
      <c r="J43" s="43">
        <v>688</v>
      </c>
      <c r="K43" s="43">
        <v>688</v>
      </c>
      <c r="L43" s="43">
        <v>688</v>
      </c>
      <c r="M43" s="13">
        <v>2064</v>
      </c>
      <c r="N43" s="13">
        <v>2064</v>
      </c>
      <c r="O43" s="13">
        <v>2064</v>
      </c>
      <c r="P43" s="27">
        <v>7047</v>
      </c>
      <c r="Q43" s="27">
        <v>1762</v>
      </c>
      <c r="R43" s="27">
        <v>1762</v>
      </c>
      <c r="S43" s="27">
        <v>1762</v>
      </c>
      <c r="T43" s="27">
        <v>1761</v>
      </c>
      <c r="U43" s="32">
        <v>1209</v>
      </c>
      <c r="V43" s="32">
        <v>302</v>
      </c>
      <c r="W43" s="32">
        <v>302</v>
      </c>
      <c r="X43" s="32">
        <v>302</v>
      </c>
      <c r="Y43" s="32">
        <v>303</v>
      </c>
    </row>
    <row r="44" spans="1:25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16214</v>
      </c>
      <c r="I44" s="43">
        <v>4054</v>
      </c>
      <c r="J44" s="43">
        <v>1351</v>
      </c>
      <c r="K44" s="43">
        <v>1352</v>
      </c>
      <c r="L44" s="43">
        <v>1351</v>
      </c>
      <c r="M44" s="13">
        <v>4054</v>
      </c>
      <c r="N44" s="13">
        <v>4054</v>
      </c>
      <c r="O44" s="13">
        <v>4052</v>
      </c>
      <c r="P44" s="27">
        <v>13668</v>
      </c>
      <c r="Q44" s="27">
        <v>3417</v>
      </c>
      <c r="R44" s="27">
        <v>3417</v>
      </c>
      <c r="S44" s="27">
        <v>3417</v>
      </c>
      <c r="T44" s="27">
        <v>3417</v>
      </c>
      <c r="U44" s="32">
        <v>2546</v>
      </c>
      <c r="V44" s="32">
        <v>637</v>
      </c>
      <c r="W44" s="32">
        <v>637</v>
      </c>
      <c r="X44" s="32">
        <v>637</v>
      </c>
      <c r="Y44" s="32">
        <v>635</v>
      </c>
    </row>
    <row r="45" spans="1:25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5025</v>
      </c>
      <c r="I45" s="43">
        <v>1275</v>
      </c>
      <c r="J45" s="43">
        <v>417</v>
      </c>
      <c r="K45" s="43">
        <v>417</v>
      </c>
      <c r="L45" s="43">
        <v>416</v>
      </c>
      <c r="M45" s="13">
        <v>1250</v>
      </c>
      <c r="N45" s="13">
        <v>1250</v>
      </c>
      <c r="O45" s="13">
        <v>1250</v>
      </c>
      <c r="P45" s="27">
        <v>4094</v>
      </c>
      <c r="Q45" s="27">
        <v>1024</v>
      </c>
      <c r="R45" s="27">
        <v>1024</v>
      </c>
      <c r="S45" s="27">
        <v>1024</v>
      </c>
      <c r="T45" s="27">
        <v>1022</v>
      </c>
      <c r="U45" s="32">
        <v>931</v>
      </c>
      <c r="V45" s="32">
        <v>251</v>
      </c>
      <c r="W45" s="32">
        <v>226</v>
      </c>
      <c r="X45" s="32">
        <v>226</v>
      </c>
      <c r="Y45" s="32">
        <v>228</v>
      </c>
    </row>
    <row r="46" spans="1:25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13">
        <v>0</v>
      </c>
      <c r="N46" s="13">
        <v>0</v>
      </c>
      <c r="O46" s="13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</row>
    <row r="47" spans="1:25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13">
        <v>0</v>
      </c>
      <c r="N47" s="13">
        <v>0</v>
      </c>
      <c r="O47" s="13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</row>
    <row r="48" spans="1:25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1032</v>
      </c>
      <c r="I48" s="43">
        <v>258</v>
      </c>
      <c r="J48" s="43">
        <v>86</v>
      </c>
      <c r="K48" s="43">
        <v>86</v>
      </c>
      <c r="L48" s="43">
        <v>86</v>
      </c>
      <c r="M48" s="13">
        <v>258</v>
      </c>
      <c r="N48" s="13">
        <v>258</v>
      </c>
      <c r="O48" s="13">
        <v>258</v>
      </c>
      <c r="P48" s="27">
        <v>448</v>
      </c>
      <c r="Q48" s="27">
        <v>112</v>
      </c>
      <c r="R48" s="27">
        <v>112</v>
      </c>
      <c r="S48" s="27">
        <v>112</v>
      </c>
      <c r="T48" s="27">
        <v>112</v>
      </c>
      <c r="U48" s="32">
        <v>584</v>
      </c>
      <c r="V48" s="32">
        <v>146</v>
      </c>
      <c r="W48" s="32">
        <v>146</v>
      </c>
      <c r="X48" s="32">
        <v>146</v>
      </c>
      <c r="Y48" s="32">
        <v>146</v>
      </c>
    </row>
    <row r="49" spans="1:25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13">
        <v>0</v>
      </c>
      <c r="N49" s="13">
        <v>0</v>
      </c>
      <c r="O49" s="13">
        <v>0</v>
      </c>
      <c r="P49" s="27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</row>
    <row r="50" spans="1:25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516</v>
      </c>
      <c r="I50" s="43">
        <v>129</v>
      </c>
      <c r="J50" s="43">
        <v>43</v>
      </c>
      <c r="K50" s="43">
        <v>43</v>
      </c>
      <c r="L50" s="43">
        <v>43</v>
      </c>
      <c r="M50" s="13">
        <v>129</v>
      </c>
      <c r="N50" s="13">
        <v>129</v>
      </c>
      <c r="O50" s="13">
        <v>129</v>
      </c>
      <c r="P50" s="27">
        <v>228</v>
      </c>
      <c r="Q50" s="27">
        <v>57</v>
      </c>
      <c r="R50" s="27">
        <v>57</v>
      </c>
      <c r="S50" s="27">
        <v>57</v>
      </c>
      <c r="T50" s="27">
        <v>57</v>
      </c>
      <c r="U50" s="32">
        <v>288</v>
      </c>
      <c r="V50" s="32">
        <v>72</v>
      </c>
      <c r="W50" s="32">
        <v>72</v>
      </c>
      <c r="X50" s="32">
        <v>72</v>
      </c>
      <c r="Y50" s="32">
        <v>72</v>
      </c>
    </row>
    <row r="51" spans="1:25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1032</v>
      </c>
      <c r="I51" s="43">
        <v>258</v>
      </c>
      <c r="J51" s="43">
        <v>86</v>
      </c>
      <c r="K51" s="43">
        <v>86</v>
      </c>
      <c r="L51" s="43">
        <v>86</v>
      </c>
      <c r="M51" s="13">
        <v>258</v>
      </c>
      <c r="N51" s="13">
        <v>258</v>
      </c>
      <c r="O51" s="13">
        <v>258</v>
      </c>
      <c r="P51" s="27">
        <v>884</v>
      </c>
      <c r="Q51" s="27">
        <v>221</v>
      </c>
      <c r="R51" s="27">
        <v>221</v>
      </c>
      <c r="S51" s="27">
        <v>221</v>
      </c>
      <c r="T51" s="27">
        <v>221</v>
      </c>
      <c r="U51" s="32">
        <v>148</v>
      </c>
      <c r="V51" s="32">
        <v>37</v>
      </c>
      <c r="W51" s="32">
        <v>37</v>
      </c>
      <c r="X51" s="32">
        <v>37</v>
      </c>
      <c r="Y51" s="32">
        <v>37</v>
      </c>
    </row>
    <row r="52" spans="1:25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13">
        <v>0</v>
      </c>
      <c r="N52" s="13">
        <v>0</v>
      </c>
      <c r="O52" s="13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</row>
    <row r="53" spans="1:25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12</v>
      </c>
      <c r="I53" s="43">
        <v>3</v>
      </c>
      <c r="J53" s="43">
        <v>1</v>
      </c>
      <c r="K53" s="43">
        <v>1</v>
      </c>
      <c r="L53" s="43">
        <v>1</v>
      </c>
      <c r="M53" s="13">
        <v>3</v>
      </c>
      <c r="N53" s="13">
        <v>3</v>
      </c>
      <c r="O53" s="13">
        <v>3</v>
      </c>
      <c r="P53" s="27">
        <v>6</v>
      </c>
      <c r="Q53" s="27">
        <v>2</v>
      </c>
      <c r="R53" s="27">
        <v>2</v>
      </c>
      <c r="S53" s="27">
        <v>2</v>
      </c>
      <c r="T53" s="27">
        <v>0</v>
      </c>
      <c r="U53" s="32">
        <v>6</v>
      </c>
      <c r="V53" s="32">
        <v>1</v>
      </c>
      <c r="W53" s="32">
        <v>1</v>
      </c>
      <c r="X53" s="32">
        <v>1</v>
      </c>
      <c r="Y53" s="32">
        <v>3</v>
      </c>
    </row>
    <row r="54" spans="1:25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13">
        <v>0</v>
      </c>
      <c r="N54" s="13">
        <v>0</v>
      </c>
      <c r="O54" s="13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</row>
    <row r="55" spans="1:25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13">
        <v>0</v>
      </c>
      <c r="N55" s="13">
        <v>0</v>
      </c>
      <c r="O55" s="13">
        <v>0</v>
      </c>
      <c r="P55" s="27"/>
      <c r="Q55" s="27">
        <v>0</v>
      </c>
      <c r="R55" s="27">
        <v>0</v>
      </c>
      <c r="S55" s="27">
        <v>0</v>
      </c>
      <c r="T55" s="27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</row>
    <row r="56" spans="1:25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/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/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13">
        <v>0</v>
      </c>
      <c r="N58" s="13">
        <v>0</v>
      </c>
      <c r="O58" s="13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</row>
    <row r="59" spans="1:25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13">
        <v>0</v>
      </c>
      <c r="N59" s="13">
        <v>0</v>
      </c>
      <c r="O59" s="13">
        <v>0</v>
      </c>
      <c r="P59" s="27"/>
      <c r="Q59" s="27">
        <v>0</v>
      </c>
      <c r="R59" s="27">
        <v>0</v>
      </c>
      <c r="S59" s="27">
        <v>0</v>
      </c>
      <c r="T59" s="27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</row>
    <row r="60" spans="1:25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/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/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13">
        <v>0</v>
      </c>
      <c r="N62" s="13">
        <v>0</v>
      </c>
      <c r="O62" s="13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</row>
    <row r="63" spans="1:25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13">
        <v>0</v>
      </c>
      <c r="N63" s="13">
        <v>0</v>
      </c>
      <c r="O63" s="13">
        <v>0</v>
      </c>
      <c r="P63" s="27"/>
      <c r="Q63" s="27">
        <v>0</v>
      </c>
      <c r="R63" s="27">
        <v>0</v>
      </c>
      <c r="S63" s="27">
        <v>0</v>
      </c>
      <c r="T63" s="27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</row>
    <row r="64" spans="1:25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3">
        <v>0</v>
      </c>
      <c r="N65" s="13">
        <v>0</v>
      </c>
      <c r="O65" s="13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</row>
    <row r="66" spans="1:25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13">
        <v>0</v>
      </c>
      <c r="N66" s="13">
        <v>0</v>
      </c>
      <c r="O66" s="13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</row>
    <row r="67" spans="1:25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5071</v>
      </c>
      <c r="I67" s="43">
        <v>1249</v>
      </c>
      <c r="J67" s="43">
        <v>425</v>
      </c>
      <c r="K67" s="43">
        <v>425</v>
      </c>
      <c r="L67" s="43">
        <v>424</v>
      </c>
      <c r="M67" s="13">
        <v>1274</v>
      </c>
      <c r="N67" s="13">
        <v>1274</v>
      </c>
      <c r="O67" s="13">
        <v>1274</v>
      </c>
      <c r="P67" s="27">
        <v>2722</v>
      </c>
      <c r="Q67" s="27">
        <v>681</v>
      </c>
      <c r="R67" s="27">
        <v>681</v>
      </c>
      <c r="S67" s="27">
        <v>681</v>
      </c>
      <c r="T67" s="27">
        <v>679</v>
      </c>
      <c r="U67" s="32">
        <v>2349</v>
      </c>
      <c r="V67" s="32">
        <v>568</v>
      </c>
      <c r="W67" s="32">
        <v>593</v>
      </c>
      <c r="X67" s="32">
        <v>593</v>
      </c>
      <c r="Y67" s="32">
        <v>595</v>
      </c>
    </row>
    <row r="68" spans="1:25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13">
        <v>0</v>
      </c>
      <c r="N68" s="13">
        <v>0</v>
      </c>
      <c r="O68" s="13">
        <v>0</v>
      </c>
      <c r="P68" s="27"/>
      <c r="Q68" s="27">
        <v>0</v>
      </c>
      <c r="R68" s="27">
        <v>0</v>
      </c>
      <c r="S68" s="27">
        <v>0</v>
      </c>
      <c r="T68" s="27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</row>
    <row r="69" spans="1:25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13">
        <v>0</v>
      </c>
      <c r="N80" s="13">
        <v>0</v>
      </c>
      <c r="O80" s="13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68159</v>
      </c>
      <c r="I81" s="54">
        <v>17042</v>
      </c>
      <c r="J81" s="54">
        <v>5680</v>
      </c>
      <c r="K81" s="54">
        <v>5688</v>
      </c>
      <c r="L81" s="54">
        <v>5674</v>
      </c>
      <c r="M81" s="8">
        <v>17042</v>
      </c>
      <c r="N81" s="8">
        <v>17042</v>
      </c>
      <c r="O81" s="8">
        <v>17033</v>
      </c>
      <c r="P81" s="8">
        <v>44628</v>
      </c>
      <c r="Q81" s="8">
        <v>11160</v>
      </c>
      <c r="R81" s="8">
        <v>11160</v>
      </c>
      <c r="S81" s="8">
        <v>11160</v>
      </c>
      <c r="T81" s="8">
        <v>11148</v>
      </c>
      <c r="U81" s="8">
        <v>23531</v>
      </c>
      <c r="V81" s="8">
        <v>5882</v>
      </c>
      <c r="W81" s="8">
        <v>5882</v>
      </c>
      <c r="X81" s="8">
        <v>5882</v>
      </c>
      <c r="Y81" s="8">
        <v>5885</v>
      </c>
    </row>
    <row r="82" spans="1:25" x14ac:dyDescent="0.2">
      <c r="H82" s="57"/>
      <c r="U82" s="10"/>
    </row>
    <row r="83" spans="1:25" x14ac:dyDescent="0.2">
      <c r="C83" s="58"/>
      <c r="D83" s="58"/>
      <c r="E83" s="58"/>
      <c r="F83" s="58"/>
      <c r="H83" s="57"/>
    </row>
    <row r="87" spans="1:25" ht="10.5" customHeight="1" x14ac:dyDescent="0.2"/>
  </sheetData>
  <autoFilter ref="A6:Y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U5:U6"/>
    <mergeCell ref="V5:Y5"/>
    <mergeCell ref="P4:T4"/>
    <mergeCell ref="U4:Y4"/>
    <mergeCell ref="C5:D5"/>
    <mergeCell ref="E5:F5"/>
    <mergeCell ref="I5:I6"/>
    <mergeCell ref="M5:M6"/>
    <mergeCell ref="N5:N6"/>
    <mergeCell ref="O5:O6"/>
    <mergeCell ref="P5:P6"/>
    <mergeCell ref="Q5:T5"/>
    <mergeCell ref="I4:O4"/>
    <mergeCell ref="J5:L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workbookViewId="0">
      <pane xSplit="6" ySplit="6" topLeftCell="G79" activePane="bottomRight" state="frozen"/>
      <selection pane="topRight" activeCell="G1" sqref="G1"/>
      <selection pane="bottomLeft" activeCell="A7" sqref="A7"/>
      <selection pane="bottomRight" activeCell="H16" sqref="H1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12" width="13.85546875" style="46" customWidth="1"/>
    <col min="13" max="13" width="12.28515625" style="10" customWidth="1"/>
    <col min="14" max="14" width="13.85546875" style="10" customWidth="1"/>
    <col min="15" max="15" width="13.42578125" style="10" customWidth="1"/>
    <col min="16" max="25" width="12.85546875" style="1" customWidth="1"/>
    <col min="26" max="16384" width="9.140625" style="1"/>
  </cols>
  <sheetData>
    <row r="1" spans="1:25" x14ac:dyDescent="0.2">
      <c r="Y1" s="11" t="s">
        <v>155</v>
      </c>
    </row>
    <row r="3" spans="1:25" ht="15.75" x14ac:dyDescent="0.25">
      <c r="B3" s="20" t="s">
        <v>145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20"/>
      <c r="N3" s="20"/>
      <c r="O3" s="20"/>
    </row>
    <row r="4" spans="1:25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18"/>
      <c r="N4" s="118"/>
      <c r="O4" s="118"/>
      <c r="P4" s="125" t="s">
        <v>123</v>
      </c>
      <c r="Q4" s="125"/>
      <c r="R4" s="125"/>
      <c r="S4" s="125"/>
      <c r="T4" s="125"/>
      <c r="U4" s="112" t="s">
        <v>124</v>
      </c>
      <c r="V4" s="113"/>
      <c r="W4" s="113"/>
      <c r="X4" s="113"/>
      <c r="Y4" s="114"/>
    </row>
    <row r="5" spans="1:25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34" t="s">
        <v>65</v>
      </c>
      <c r="K5" s="135"/>
      <c r="L5" s="136"/>
      <c r="M5" s="132" t="s">
        <v>67</v>
      </c>
      <c r="N5" s="132" t="s">
        <v>68</v>
      </c>
      <c r="O5" s="132" t="s">
        <v>69</v>
      </c>
      <c r="P5" s="128" t="s">
        <v>118</v>
      </c>
      <c r="Q5" s="117" t="s">
        <v>65</v>
      </c>
      <c r="R5" s="118"/>
      <c r="S5" s="118"/>
      <c r="T5" s="119"/>
      <c r="U5" s="115" t="s">
        <v>118</v>
      </c>
      <c r="V5" s="117" t="s">
        <v>65</v>
      </c>
      <c r="W5" s="118"/>
      <c r="X5" s="118"/>
      <c r="Y5" s="119"/>
    </row>
    <row r="6" spans="1:25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96" t="s">
        <v>274</v>
      </c>
      <c r="K6" s="96" t="s">
        <v>275</v>
      </c>
      <c r="L6" s="96" t="s">
        <v>276</v>
      </c>
      <c r="M6" s="133"/>
      <c r="N6" s="133"/>
      <c r="O6" s="133"/>
      <c r="P6" s="129"/>
      <c r="Q6" s="65" t="s">
        <v>66</v>
      </c>
      <c r="R6" s="65" t="s">
        <v>67</v>
      </c>
      <c r="S6" s="65" t="s">
        <v>68</v>
      </c>
      <c r="T6" s="65" t="s">
        <v>69</v>
      </c>
      <c r="U6" s="116"/>
      <c r="V6" s="65" t="s">
        <v>66</v>
      </c>
      <c r="W6" s="65" t="s">
        <v>67</v>
      </c>
      <c r="X6" s="65" t="s">
        <v>68</v>
      </c>
      <c r="Y6" s="65" t="s">
        <v>69</v>
      </c>
    </row>
    <row r="7" spans="1:25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188</v>
      </c>
      <c r="I7" s="43">
        <v>47</v>
      </c>
      <c r="J7" s="43">
        <v>16</v>
      </c>
      <c r="K7" s="43">
        <v>16</v>
      </c>
      <c r="L7" s="43">
        <v>15</v>
      </c>
      <c r="M7" s="13">
        <v>47</v>
      </c>
      <c r="N7" s="13">
        <v>47</v>
      </c>
      <c r="O7" s="13">
        <v>47</v>
      </c>
      <c r="P7" s="27">
        <v>5</v>
      </c>
      <c r="Q7" s="32">
        <v>1</v>
      </c>
      <c r="R7" s="32">
        <v>1</v>
      </c>
      <c r="S7" s="32">
        <v>1</v>
      </c>
      <c r="T7" s="32">
        <v>2</v>
      </c>
      <c r="U7" s="32">
        <v>183</v>
      </c>
      <c r="V7" s="32">
        <v>46</v>
      </c>
      <c r="W7" s="32">
        <v>46</v>
      </c>
      <c r="X7" s="32">
        <v>46</v>
      </c>
      <c r="Y7" s="32">
        <v>45</v>
      </c>
    </row>
    <row r="8" spans="1:25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339</v>
      </c>
      <c r="I8" s="43">
        <v>85</v>
      </c>
      <c r="J8" s="43">
        <v>28</v>
      </c>
      <c r="K8" s="43">
        <v>29</v>
      </c>
      <c r="L8" s="43">
        <v>28</v>
      </c>
      <c r="M8" s="13">
        <v>85</v>
      </c>
      <c r="N8" s="13">
        <v>85</v>
      </c>
      <c r="O8" s="13">
        <v>84</v>
      </c>
      <c r="P8" s="27">
        <v>25</v>
      </c>
      <c r="Q8" s="32">
        <v>6</v>
      </c>
      <c r="R8" s="32">
        <v>6</v>
      </c>
      <c r="S8" s="32">
        <v>6</v>
      </c>
      <c r="T8" s="32">
        <v>7</v>
      </c>
      <c r="U8" s="32">
        <v>314</v>
      </c>
      <c r="V8" s="32">
        <v>79</v>
      </c>
      <c r="W8" s="32">
        <v>79</v>
      </c>
      <c r="X8" s="32">
        <v>79</v>
      </c>
      <c r="Y8" s="32">
        <v>77</v>
      </c>
    </row>
    <row r="9" spans="1:25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398</v>
      </c>
      <c r="I9" s="43">
        <v>100</v>
      </c>
      <c r="J9" s="43">
        <v>33</v>
      </c>
      <c r="K9" s="43">
        <v>34</v>
      </c>
      <c r="L9" s="43">
        <v>33</v>
      </c>
      <c r="M9" s="13">
        <v>100</v>
      </c>
      <c r="N9" s="13">
        <v>100</v>
      </c>
      <c r="O9" s="13">
        <v>98</v>
      </c>
      <c r="P9" s="27">
        <v>387</v>
      </c>
      <c r="Q9" s="32">
        <v>97</v>
      </c>
      <c r="R9" s="32">
        <v>97</v>
      </c>
      <c r="S9" s="32">
        <v>97</v>
      </c>
      <c r="T9" s="32">
        <v>96</v>
      </c>
      <c r="U9" s="32">
        <v>11</v>
      </c>
      <c r="V9" s="32">
        <v>3</v>
      </c>
      <c r="W9" s="32">
        <v>3</v>
      </c>
      <c r="X9" s="32">
        <v>3</v>
      </c>
      <c r="Y9" s="32">
        <v>2</v>
      </c>
    </row>
    <row r="10" spans="1:25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284</v>
      </c>
      <c r="I10" s="43">
        <v>71</v>
      </c>
      <c r="J10" s="43">
        <v>24</v>
      </c>
      <c r="K10" s="43">
        <v>24</v>
      </c>
      <c r="L10" s="43">
        <v>23</v>
      </c>
      <c r="M10" s="13">
        <v>71</v>
      </c>
      <c r="N10" s="13">
        <v>71</v>
      </c>
      <c r="O10" s="13">
        <v>71</v>
      </c>
      <c r="P10" s="27">
        <v>31</v>
      </c>
      <c r="Q10" s="32">
        <v>8</v>
      </c>
      <c r="R10" s="32">
        <v>8</v>
      </c>
      <c r="S10" s="32">
        <v>8</v>
      </c>
      <c r="T10" s="32">
        <v>7</v>
      </c>
      <c r="U10" s="32">
        <v>253</v>
      </c>
      <c r="V10" s="32">
        <v>63</v>
      </c>
      <c r="W10" s="32">
        <v>63</v>
      </c>
      <c r="X10" s="32">
        <v>63</v>
      </c>
      <c r="Y10" s="32">
        <v>64</v>
      </c>
    </row>
    <row r="11" spans="1:25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396</v>
      </c>
      <c r="I11" s="43">
        <v>99</v>
      </c>
      <c r="J11" s="43">
        <v>33</v>
      </c>
      <c r="K11" s="43">
        <v>33</v>
      </c>
      <c r="L11" s="43">
        <v>33</v>
      </c>
      <c r="M11" s="13">
        <v>99</v>
      </c>
      <c r="N11" s="13">
        <v>99</v>
      </c>
      <c r="O11" s="13">
        <v>99</v>
      </c>
      <c r="P11" s="27">
        <v>65</v>
      </c>
      <c r="Q11" s="32">
        <v>16</v>
      </c>
      <c r="R11" s="32">
        <v>16</v>
      </c>
      <c r="S11" s="32">
        <v>16</v>
      </c>
      <c r="T11" s="32">
        <v>17</v>
      </c>
      <c r="U11" s="32">
        <v>331</v>
      </c>
      <c r="V11" s="32">
        <v>83</v>
      </c>
      <c r="W11" s="32">
        <v>83</v>
      </c>
      <c r="X11" s="32">
        <v>83</v>
      </c>
      <c r="Y11" s="32">
        <v>82</v>
      </c>
    </row>
    <row r="12" spans="1:25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187</v>
      </c>
      <c r="I12" s="43">
        <v>47</v>
      </c>
      <c r="J12" s="43">
        <v>16</v>
      </c>
      <c r="K12" s="43">
        <v>16</v>
      </c>
      <c r="L12" s="43">
        <v>15</v>
      </c>
      <c r="M12" s="13">
        <v>47</v>
      </c>
      <c r="N12" s="13">
        <v>47</v>
      </c>
      <c r="O12" s="13">
        <v>46</v>
      </c>
      <c r="P12" s="27">
        <v>4</v>
      </c>
      <c r="Q12" s="32">
        <v>1</v>
      </c>
      <c r="R12" s="32">
        <v>1</v>
      </c>
      <c r="S12" s="32">
        <v>1</v>
      </c>
      <c r="T12" s="32">
        <v>1</v>
      </c>
      <c r="U12" s="32">
        <v>183</v>
      </c>
      <c r="V12" s="32">
        <v>46</v>
      </c>
      <c r="W12" s="32">
        <v>46</v>
      </c>
      <c r="X12" s="32">
        <v>46</v>
      </c>
      <c r="Y12" s="32">
        <v>45</v>
      </c>
    </row>
    <row r="13" spans="1:25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602</v>
      </c>
      <c r="I13" s="43">
        <v>151</v>
      </c>
      <c r="J13" s="43">
        <v>50</v>
      </c>
      <c r="K13" s="43">
        <v>51</v>
      </c>
      <c r="L13" s="43">
        <v>50</v>
      </c>
      <c r="M13" s="13">
        <v>151</v>
      </c>
      <c r="N13" s="13">
        <v>151</v>
      </c>
      <c r="O13" s="13">
        <v>149</v>
      </c>
      <c r="P13" s="27">
        <v>226</v>
      </c>
      <c r="Q13" s="32">
        <v>57</v>
      </c>
      <c r="R13" s="32">
        <v>57</v>
      </c>
      <c r="S13" s="32">
        <v>57</v>
      </c>
      <c r="T13" s="32">
        <v>55</v>
      </c>
      <c r="U13" s="32">
        <v>376</v>
      </c>
      <c r="V13" s="32">
        <v>94</v>
      </c>
      <c r="W13" s="32">
        <v>94</v>
      </c>
      <c r="X13" s="32">
        <v>94</v>
      </c>
      <c r="Y13" s="32">
        <v>94</v>
      </c>
    </row>
    <row r="14" spans="1:25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459</v>
      </c>
      <c r="I14" s="43">
        <v>115</v>
      </c>
      <c r="J14" s="43">
        <v>38</v>
      </c>
      <c r="K14" s="43">
        <v>39</v>
      </c>
      <c r="L14" s="43">
        <v>38</v>
      </c>
      <c r="M14" s="13">
        <v>115</v>
      </c>
      <c r="N14" s="13">
        <v>115</v>
      </c>
      <c r="O14" s="13">
        <v>114</v>
      </c>
      <c r="P14" s="27">
        <v>23</v>
      </c>
      <c r="Q14" s="32">
        <v>6</v>
      </c>
      <c r="R14" s="32">
        <v>6</v>
      </c>
      <c r="S14" s="32">
        <v>6</v>
      </c>
      <c r="T14" s="32">
        <v>5</v>
      </c>
      <c r="U14" s="32">
        <v>436</v>
      </c>
      <c r="V14" s="32">
        <v>109</v>
      </c>
      <c r="W14" s="32">
        <v>109</v>
      </c>
      <c r="X14" s="32">
        <v>109</v>
      </c>
      <c r="Y14" s="32">
        <v>109</v>
      </c>
    </row>
    <row r="15" spans="1:25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1096</v>
      </c>
      <c r="I15" s="43">
        <v>274</v>
      </c>
      <c r="J15" s="43">
        <v>91</v>
      </c>
      <c r="K15" s="43">
        <v>92</v>
      </c>
      <c r="L15" s="43">
        <v>91</v>
      </c>
      <c r="M15" s="13">
        <v>274</v>
      </c>
      <c r="N15" s="13">
        <v>274</v>
      </c>
      <c r="O15" s="13">
        <v>274</v>
      </c>
      <c r="P15" s="27">
        <v>983</v>
      </c>
      <c r="Q15" s="32">
        <v>246</v>
      </c>
      <c r="R15" s="32">
        <v>246</v>
      </c>
      <c r="S15" s="32">
        <v>246</v>
      </c>
      <c r="T15" s="32">
        <v>245</v>
      </c>
      <c r="U15" s="32">
        <v>113</v>
      </c>
      <c r="V15" s="32">
        <v>28</v>
      </c>
      <c r="W15" s="32">
        <v>28</v>
      </c>
      <c r="X15" s="32">
        <v>28</v>
      </c>
      <c r="Y15" s="32">
        <v>29</v>
      </c>
    </row>
    <row r="16" spans="1:25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657</v>
      </c>
      <c r="I16" s="43">
        <v>164</v>
      </c>
      <c r="J16" s="43">
        <v>55</v>
      </c>
      <c r="K16" s="43">
        <v>55</v>
      </c>
      <c r="L16" s="43">
        <v>54</v>
      </c>
      <c r="M16" s="13">
        <v>164</v>
      </c>
      <c r="N16" s="13">
        <v>164</v>
      </c>
      <c r="O16" s="13">
        <v>165</v>
      </c>
      <c r="P16" s="27">
        <v>57</v>
      </c>
      <c r="Q16" s="32">
        <v>14</v>
      </c>
      <c r="R16" s="32">
        <v>14</v>
      </c>
      <c r="S16" s="32">
        <v>14</v>
      </c>
      <c r="T16" s="32">
        <v>15</v>
      </c>
      <c r="U16" s="32">
        <v>600</v>
      </c>
      <c r="V16" s="32">
        <v>150</v>
      </c>
      <c r="W16" s="32">
        <v>150</v>
      </c>
      <c r="X16" s="32">
        <v>150</v>
      </c>
      <c r="Y16" s="32">
        <v>150</v>
      </c>
    </row>
    <row r="17" spans="1:25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313</v>
      </c>
      <c r="I17" s="43">
        <v>78</v>
      </c>
      <c r="J17" s="43">
        <v>26</v>
      </c>
      <c r="K17" s="43">
        <v>26</v>
      </c>
      <c r="L17" s="43">
        <v>26</v>
      </c>
      <c r="M17" s="13">
        <v>78</v>
      </c>
      <c r="N17" s="13">
        <v>78</v>
      </c>
      <c r="O17" s="13">
        <v>79</v>
      </c>
      <c r="P17" s="27">
        <v>299</v>
      </c>
      <c r="Q17" s="32">
        <v>75</v>
      </c>
      <c r="R17" s="32">
        <v>75</v>
      </c>
      <c r="S17" s="32">
        <v>75</v>
      </c>
      <c r="T17" s="32">
        <v>74</v>
      </c>
      <c r="U17" s="32">
        <v>14</v>
      </c>
      <c r="V17" s="32">
        <v>3</v>
      </c>
      <c r="W17" s="32">
        <v>3</v>
      </c>
      <c r="X17" s="32">
        <v>3</v>
      </c>
      <c r="Y17" s="32">
        <v>5</v>
      </c>
    </row>
    <row r="18" spans="1:25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350</v>
      </c>
      <c r="I18" s="43">
        <v>88</v>
      </c>
      <c r="J18" s="43">
        <v>29</v>
      </c>
      <c r="K18" s="43">
        <v>30</v>
      </c>
      <c r="L18" s="43">
        <v>29</v>
      </c>
      <c r="M18" s="13">
        <v>88</v>
      </c>
      <c r="N18" s="13">
        <v>88</v>
      </c>
      <c r="O18" s="13">
        <v>86</v>
      </c>
      <c r="P18" s="27">
        <v>119</v>
      </c>
      <c r="Q18" s="32">
        <v>30</v>
      </c>
      <c r="R18" s="32">
        <v>30</v>
      </c>
      <c r="S18" s="32">
        <v>30</v>
      </c>
      <c r="T18" s="32">
        <v>29</v>
      </c>
      <c r="U18" s="32">
        <v>231</v>
      </c>
      <c r="V18" s="32">
        <v>58</v>
      </c>
      <c r="W18" s="32">
        <v>58</v>
      </c>
      <c r="X18" s="32">
        <v>58</v>
      </c>
      <c r="Y18" s="32">
        <v>57</v>
      </c>
    </row>
    <row r="19" spans="1:25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636</v>
      </c>
      <c r="I19" s="43">
        <v>159</v>
      </c>
      <c r="J19" s="43">
        <v>53</v>
      </c>
      <c r="K19" s="43">
        <v>53</v>
      </c>
      <c r="L19" s="43">
        <v>53</v>
      </c>
      <c r="M19" s="13">
        <v>159</v>
      </c>
      <c r="N19" s="13">
        <v>159</v>
      </c>
      <c r="O19" s="13">
        <v>159</v>
      </c>
      <c r="P19" s="27">
        <v>32</v>
      </c>
      <c r="Q19" s="32">
        <v>8</v>
      </c>
      <c r="R19" s="32">
        <v>8</v>
      </c>
      <c r="S19" s="32">
        <v>8</v>
      </c>
      <c r="T19" s="32">
        <v>8</v>
      </c>
      <c r="U19" s="32">
        <v>604</v>
      </c>
      <c r="V19" s="32">
        <v>151</v>
      </c>
      <c r="W19" s="32">
        <v>151</v>
      </c>
      <c r="X19" s="32">
        <v>151</v>
      </c>
      <c r="Y19" s="32">
        <v>151</v>
      </c>
    </row>
    <row r="20" spans="1:25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246</v>
      </c>
      <c r="I20" s="43">
        <v>62</v>
      </c>
      <c r="J20" s="43">
        <v>21</v>
      </c>
      <c r="K20" s="43">
        <v>21</v>
      </c>
      <c r="L20" s="43">
        <v>20</v>
      </c>
      <c r="M20" s="13">
        <v>62</v>
      </c>
      <c r="N20" s="13">
        <v>62</v>
      </c>
      <c r="O20" s="13">
        <v>60</v>
      </c>
      <c r="P20" s="27">
        <v>3</v>
      </c>
      <c r="Q20" s="32">
        <v>1</v>
      </c>
      <c r="R20" s="32">
        <v>1</v>
      </c>
      <c r="S20" s="32">
        <v>1</v>
      </c>
      <c r="T20" s="32">
        <v>0</v>
      </c>
      <c r="U20" s="32">
        <v>243</v>
      </c>
      <c r="V20" s="32">
        <v>61</v>
      </c>
      <c r="W20" s="32">
        <v>61</v>
      </c>
      <c r="X20" s="32">
        <v>61</v>
      </c>
      <c r="Y20" s="32">
        <v>60</v>
      </c>
    </row>
    <row r="21" spans="1:25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394</v>
      </c>
      <c r="I21" s="43">
        <v>99</v>
      </c>
      <c r="J21" s="43">
        <v>33</v>
      </c>
      <c r="K21" s="43">
        <v>33</v>
      </c>
      <c r="L21" s="43">
        <v>33</v>
      </c>
      <c r="M21" s="13">
        <v>99</v>
      </c>
      <c r="N21" s="13">
        <v>99</v>
      </c>
      <c r="O21" s="13">
        <v>97</v>
      </c>
      <c r="P21" s="27">
        <v>363</v>
      </c>
      <c r="Q21" s="32">
        <v>91</v>
      </c>
      <c r="R21" s="32">
        <v>91</v>
      </c>
      <c r="S21" s="32">
        <v>91</v>
      </c>
      <c r="T21" s="32">
        <v>90</v>
      </c>
      <c r="U21" s="32">
        <v>31</v>
      </c>
      <c r="V21" s="32">
        <v>8</v>
      </c>
      <c r="W21" s="32">
        <v>8</v>
      </c>
      <c r="X21" s="32">
        <v>8</v>
      </c>
      <c r="Y21" s="32">
        <v>7</v>
      </c>
    </row>
    <row r="22" spans="1:25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238</v>
      </c>
      <c r="I22" s="43">
        <v>60</v>
      </c>
      <c r="J22" s="43">
        <v>20</v>
      </c>
      <c r="K22" s="43">
        <v>20</v>
      </c>
      <c r="L22" s="43">
        <v>20</v>
      </c>
      <c r="M22" s="13">
        <v>60</v>
      </c>
      <c r="N22" s="13">
        <v>60</v>
      </c>
      <c r="O22" s="13">
        <v>58</v>
      </c>
      <c r="P22" s="27">
        <v>19</v>
      </c>
      <c r="Q22" s="32">
        <v>5</v>
      </c>
      <c r="R22" s="32">
        <v>5</v>
      </c>
      <c r="S22" s="32">
        <v>5</v>
      </c>
      <c r="T22" s="32">
        <v>4</v>
      </c>
      <c r="U22" s="32">
        <v>219</v>
      </c>
      <c r="V22" s="32">
        <v>55</v>
      </c>
      <c r="W22" s="32">
        <v>55</v>
      </c>
      <c r="X22" s="32">
        <v>55</v>
      </c>
      <c r="Y22" s="32">
        <v>54</v>
      </c>
    </row>
    <row r="23" spans="1:25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215</v>
      </c>
      <c r="I23" s="43">
        <v>54</v>
      </c>
      <c r="J23" s="43">
        <v>18</v>
      </c>
      <c r="K23" s="43">
        <v>18</v>
      </c>
      <c r="L23" s="43">
        <v>18</v>
      </c>
      <c r="M23" s="13">
        <v>54</v>
      </c>
      <c r="N23" s="13">
        <v>54</v>
      </c>
      <c r="O23" s="13">
        <v>53</v>
      </c>
      <c r="P23" s="27">
        <v>2</v>
      </c>
      <c r="Q23" s="32">
        <v>1</v>
      </c>
      <c r="R23" s="32">
        <v>1</v>
      </c>
      <c r="S23" s="32">
        <v>1</v>
      </c>
      <c r="T23" s="32">
        <v>-1</v>
      </c>
      <c r="U23" s="32">
        <v>213</v>
      </c>
      <c r="V23" s="32">
        <v>53</v>
      </c>
      <c r="W23" s="32">
        <v>53</v>
      </c>
      <c r="X23" s="32">
        <v>53</v>
      </c>
      <c r="Y23" s="32">
        <v>54</v>
      </c>
    </row>
    <row r="24" spans="1:25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324</v>
      </c>
      <c r="I24" s="43">
        <v>81</v>
      </c>
      <c r="J24" s="43">
        <v>27</v>
      </c>
      <c r="K24" s="43">
        <v>27</v>
      </c>
      <c r="L24" s="43">
        <v>27</v>
      </c>
      <c r="M24" s="13">
        <v>81</v>
      </c>
      <c r="N24" s="13">
        <v>81</v>
      </c>
      <c r="O24" s="13">
        <v>81</v>
      </c>
      <c r="P24" s="27">
        <v>27</v>
      </c>
      <c r="Q24" s="32">
        <v>7</v>
      </c>
      <c r="R24" s="32">
        <v>7</v>
      </c>
      <c r="S24" s="32">
        <v>7</v>
      </c>
      <c r="T24" s="32">
        <v>6</v>
      </c>
      <c r="U24" s="32">
        <v>297</v>
      </c>
      <c r="V24" s="32">
        <v>74</v>
      </c>
      <c r="W24" s="32">
        <v>74</v>
      </c>
      <c r="X24" s="32">
        <v>74</v>
      </c>
      <c r="Y24" s="32">
        <v>75</v>
      </c>
    </row>
    <row r="25" spans="1:25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124</v>
      </c>
      <c r="I25" s="43">
        <v>31</v>
      </c>
      <c r="J25" s="43">
        <v>10</v>
      </c>
      <c r="K25" s="43">
        <v>11</v>
      </c>
      <c r="L25" s="43">
        <v>10</v>
      </c>
      <c r="M25" s="13">
        <v>31</v>
      </c>
      <c r="N25" s="13">
        <v>31</v>
      </c>
      <c r="O25" s="13">
        <v>31</v>
      </c>
      <c r="P25" s="27">
        <v>12</v>
      </c>
      <c r="Q25" s="32">
        <v>3</v>
      </c>
      <c r="R25" s="32">
        <v>3</v>
      </c>
      <c r="S25" s="32">
        <v>3</v>
      </c>
      <c r="T25" s="32">
        <v>3</v>
      </c>
      <c r="U25" s="32">
        <v>112</v>
      </c>
      <c r="V25" s="32">
        <v>28</v>
      </c>
      <c r="W25" s="32">
        <v>28</v>
      </c>
      <c r="X25" s="32">
        <v>28</v>
      </c>
      <c r="Y25" s="32">
        <v>28</v>
      </c>
    </row>
    <row r="26" spans="1:25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544</v>
      </c>
      <c r="I26" s="43">
        <v>136</v>
      </c>
      <c r="J26" s="43">
        <v>45</v>
      </c>
      <c r="K26" s="43">
        <v>46</v>
      </c>
      <c r="L26" s="43">
        <v>45</v>
      </c>
      <c r="M26" s="13">
        <v>136</v>
      </c>
      <c r="N26" s="13">
        <v>136</v>
      </c>
      <c r="O26" s="13">
        <v>136</v>
      </c>
      <c r="P26" s="27">
        <v>220</v>
      </c>
      <c r="Q26" s="32">
        <v>55</v>
      </c>
      <c r="R26" s="32">
        <v>55</v>
      </c>
      <c r="S26" s="32">
        <v>55</v>
      </c>
      <c r="T26" s="32">
        <v>55</v>
      </c>
      <c r="U26" s="32">
        <v>324</v>
      </c>
      <c r="V26" s="32">
        <v>81</v>
      </c>
      <c r="W26" s="32">
        <v>81</v>
      </c>
      <c r="X26" s="32">
        <v>81</v>
      </c>
      <c r="Y26" s="32">
        <v>81</v>
      </c>
    </row>
    <row r="27" spans="1:25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335</v>
      </c>
      <c r="I27" s="43">
        <v>84</v>
      </c>
      <c r="J27" s="43">
        <v>28</v>
      </c>
      <c r="K27" s="43">
        <v>28</v>
      </c>
      <c r="L27" s="43">
        <v>28</v>
      </c>
      <c r="M27" s="13">
        <v>84</v>
      </c>
      <c r="N27" s="13">
        <v>84</v>
      </c>
      <c r="O27" s="13">
        <v>83</v>
      </c>
      <c r="P27" s="27">
        <v>29</v>
      </c>
      <c r="Q27" s="32">
        <v>7</v>
      </c>
      <c r="R27" s="32">
        <v>7</v>
      </c>
      <c r="S27" s="32">
        <v>7</v>
      </c>
      <c r="T27" s="32">
        <v>8</v>
      </c>
      <c r="U27" s="32">
        <v>306</v>
      </c>
      <c r="V27" s="32">
        <v>77</v>
      </c>
      <c r="W27" s="32">
        <v>77</v>
      </c>
      <c r="X27" s="32">
        <v>77</v>
      </c>
      <c r="Y27" s="32">
        <v>75</v>
      </c>
    </row>
    <row r="28" spans="1:25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574</v>
      </c>
      <c r="I28" s="43">
        <v>144</v>
      </c>
      <c r="J28" s="43">
        <v>48</v>
      </c>
      <c r="K28" s="43">
        <v>48</v>
      </c>
      <c r="L28" s="43">
        <v>48</v>
      </c>
      <c r="M28" s="13">
        <v>144</v>
      </c>
      <c r="N28" s="13">
        <v>144</v>
      </c>
      <c r="O28" s="13">
        <v>142</v>
      </c>
      <c r="P28" s="27">
        <v>103</v>
      </c>
      <c r="Q28" s="32">
        <v>26</v>
      </c>
      <c r="R28" s="32">
        <v>26</v>
      </c>
      <c r="S28" s="32">
        <v>26</v>
      </c>
      <c r="T28" s="32">
        <v>25</v>
      </c>
      <c r="U28" s="32">
        <v>471</v>
      </c>
      <c r="V28" s="32">
        <v>118</v>
      </c>
      <c r="W28" s="32">
        <v>118</v>
      </c>
      <c r="X28" s="32">
        <v>118</v>
      </c>
      <c r="Y28" s="32">
        <v>117</v>
      </c>
    </row>
    <row r="29" spans="1:25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416</v>
      </c>
      <c r="I29" s="43">
        <v>104</v>
      </c>
      <c r="J29" s="43">
        <v>35</v>
      </c>
      <c r="K29" s="43">
        <v>35</v>
      </c>
      <c r="L29" s="43">
        <v>34</v>
      </c>
      <c r="M29" s="13">
        <v>104</v>
      </c>
      <c r="N29" s="13">
        <v>104</v>
      </c>
      <c r="O29" s="13">
        <v>104</v>
      </c>
      <c r="P29" s="27">
        <v>29</v>
      </c>
      <c r="Q29" s="32">
        <v>7</v>
      </c>
      <c r="R29" s="32">
        <v>7</v>
      </c>
      <c r="S29" s="32">
        <v>7</v>
      </c>
      <c r="T29" s="32">
        <v>8</v>
      </c>
      <c r="U29" s="32">
        <v>387</v>
      </c>
      <c r="V29" s="32">
        <v>97</v>
      </c>
      <c r="W29" s="32">
        <v>97</v>
      </c>
      <c r="X29" s="32">
        <v>97</v>
      </c>
      <c r="Y29" s="32">
        <v>96</v>
      </c>
    </row>
    <row r="30" spans="1:25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410</v>
      </c>
      <c r="I30" s="43">
        <v>103</v>
      </c>
      <c r="J30" s="43">
        <v>34</v>
      </c>
      <c r="K30" s="43">
        <v>35</v>
      </c>
      <c r="L30" s="43">
        <v>34</v>
      </c>
      <c r="M30" s="13">
        <v>103</v>
      </c>
      <c r="N30" s="13">
        <v>103</v>
      </c>
      <c r="O30" s="13">
        <v>101</v>
      </c>
      <c r="P30" s="27">
        <v>53</v>
      </c>
      <c r="Q30" s="32">
        <v>13</v>
      </c>
      <c r="R30" s="32">
        <v>13</v>
      </c>
      <c r="S30" s="32">
        <v>13</v>
      </c>
      <c r="T30" s="32">
        <v>14</v>
      </c>
      <c r="U30" s="32">
        <v>357</v>
      </c>
      <c r="V30" s="32">
        <v>90</v>
      </c>
      <c r="W30" s="32">
        <v>90</v>
      </c>
      <c r="X30" s="32">
        <v>90</v>
      </c>
      <c r="Y30" s="32">
        <v>87</v>
      </c>
    </row>
    <row r="31" spans="1:25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2041.1999999999998</v>
      </c>
      <c r="I31" s="43">
        <v>510</v>
      </c>
      <c r="J31" s="43">
        <v>170</v>
      </c>
      <c r="K31" s="43">
        <v>170</v>
      </c>
      <c r="L31" s="43">
        <v>170</v>
      </c>
      <c r="M31" s="13">
        <v>510</v>
      </c>
      <c r="N31" s="13">
        <v>510</v>
      </c>
      <c r="O31" s="13">
        <v>511.19999999999982</v>
      </c>
      <c r="P31" s="27">
        <v>1096</v>
      </c>
      <c r="Q31" s="27">
        <v>274</v>
      </c>
      <c r="R31" s="27">
        <v>274</v>
      </c>
      <c r="S31" s="27">
        <v>274</v>
      </c>
      <c r="T31" s="27">
        <v>274</v>
      </c>
      <c r="U31" s="32">
        <v>945.19999999999982</v>
      </c>
      <c r="V31" s="32">
        <v>236</v>
      </c>
      <c r="W31" s="32">
        <v>236</v>
      </c>
      <c r="X31" s="32">
        <v>236</v>
      </c>
      <c r="Y31" s="32">
        <v>237.19999999999982</v>
      </c>
    </row>
    <row r="32" spans="1:25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84</v>
      </c>
      <c r="I32" s="43">
        <v>21</v>
      </c>
      <c r="J32" s="43">
        <v>7</v>
      </c>
      <c r="K32" s="43">
        <v>7</v>
      </c>
      <c r="L32" s="43">
        <v>7</v>
      </c>
      <c r="M32" s="13">
        <v>21</v>
      </c>
      <c r="N32" s="13">
        <v>21</v>
      </c>
      <c r="O32" s="13">
        <v>21</v>
      </c>
      <c r="P32" s="27">
        <v>46</v>
      </c>
      <c r="Q32" s="27">
        <v>12</v>
      </c>
      <c r="R32" s="27">
        <v>12</v>
      </c>
      <c r="S32" s="27">
        <v>12</v>
      </c>
      <c r="T32" s="27">
        <v>10</v>
      </c>
      <c r="U32" s="32">
        <v>38</v>
      </c>
      <c r="V32" s="32">
        <v>9</v>
      </c>
      <c r="W32" s="32">
        <v>9</v>
      </c>
      <c r="X32" s="32">
        <v>9</v>
      </c>
      <c r="Y32" s="32">
        <v>11</v>
      </c>
    </row>
    <row r="33" spans="1:25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294</v>
      </c>
      <c r="I33" s="43">
        <v>74</v>
      </c>
      <c r="J33" s="43">
        <v>25</v>
      </c>
      <c r="K33" s="43">
        <v>25</v>
      </c>
      <c r="L33" s="43">
        <v>24</v>
      </c>
      <c r="M33" s="13">
        <v>74</v>
      </c>
      <c r="N33" s="13">
        <v>74</v>
      </c>
      <c r="O33" s="13">
        <v>72</v>
      </c>
      <c r="P33" s="27">
        <v>158</v>
      </c>
      <c r="Q33" s="27">
        <v>40</v>
      </c>
      <c r="R33" s="27">
        <v>40</v>
      </c>
      <c r="S33" s="27">
        <v>40</v>
      </c>
      <c r="T33" s="27">
        <v>38</v>
      </c>
      <c r="U33" s="32">
        <v>136</v>
      </c>
      <c r="V33" s="32">
        <v>34</v>
      </c>
      <c r="W33" s="32">
        <v>34</v>
      </c>
      <c r="X33" s="32">
        <v>34</v>
      </c>
      <c r="Y33" s="32">
        <v>34</v>
      </c>
    </row>
    <row r="34" spans="1:25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2730</v>
      </c>
      <c r="I34" s="43">
        <v>683</v>
      </c>
      <c r="J34" s="43">
        <v>228</v>
      </c>
      <c r="K34" s="43">
        <v>228</v>
      </c>
      <c r="L34" s="43">
        <v>227</v>
      </c>
      <c r="M34" s="13">
        <v>683</v>
      </c>
      <c r="N34" s="13">
        <v>683</v>
      </c>
      <c r="O34" s="13">
        <v>681</v>
      </c>
      <c r="P34" s="27">
        <v>1465</v>
      </c>
      <c r="Q34" s="27">
        <v>366</v>
      </c>
      <c r="R34" s="27">
        <v>366</v>
      </c>
      <c r="S34" s="27">
        <v>366</v>
      </c>
      <c r="T34" s="27">
        <v>367</v>
      </c>
      <c r="U34" s="32">
        <v>1265</v>
      </c>
      <c r="V34" s="32">
        <v>317</v>
      </c>
      <c r="W34" s="32">
        <v>317</v>
      </c>
      <c r="X34" s="32">
        <v>317</v>
      </c>
      <c r="Y34" s="32">
        <v>314</v>
      </c>
    </row>
    <row r="35" spans="1:25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13">
        <v>0</v>
      </c>
      <c r="N35" s="13">
        <v>0</v>
      </c>
      <c r="O35" s="13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</row>
    <row r="36" spans="1:25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13">
        <v>0</v>
      </c>
      <c r="N36" s="13">
        <v>0</v>
      </c>
      <c r="O36" s="13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</row>
    <row r="37" spans="1:25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13">
        <v>0</v>
      </c>
      <c r="N37" s="13">
        <v>0</v>
      </c>
      <c r="O37" s="13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</row>
    <row r="38" spans="1:25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13">
        <v>0</v>
      </c>
      <c r="N38" s="13">
        <v>0</v>
      </c>
      <c r="O38" s="13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</row>
    <row r="39" spans="1:25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13">
        <v>0</v>
      </c>
      <c r="N39" s="13">
        <v>0</v>
      </c>
      <c r="O39" s="13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</row>
    <row r="40" spans="1:25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13">
        <v>0</v>
      </c>
      <c r="N40" s="13">
        <v>0</v>
      </c>
      <c r="O40" s="13">
        <v>0</v>
      </c>
      <c r="P40" s="27"/>
      <c r="Q40" s="27">
        <v>0</v>
      </c>
      <c r="R40" s="27">
        <v>0</v>
      </c>
      <c r="S40" s="27">
        <v>0</v>
      </c>
      <c r="T40" s="27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</row>
    <row r="41" spans="1:25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60</v>
      </c>
      <c r="I41" s="43">
        <v>15</v>
      </c>
      <c r="J41" s="43">
        <v>5</v>
      </c>
      <c r="K41" s="43">
        <v>5</v>
      </c>
      <c r="L41" s="43">
        <v>5</v>
      </c>
      <c r="M41" s="13">
        <v>15</v>
      </c>
      <c r="N41" s="13">
        <v>15</v>
      </c>
      <c r="O41" s="13">
        <v>15</v>
      </c>
      <c r="P41" s="27">
        <v>50</v>
      </c>
      <c r="Q41" s="32">
        <v>13</v>
      </c>
      <c r="R41" s="32">
        <v>13</v>
      </c>
      <c r="S41" s="32">
        <v>13</v>
      </c>
      <c r="T41" s="32">
        <v>11</v>
      </c>
      <c r="U41" s="32">
        <v>10</v>
      </c>
      <c r="V41" s="32">
        <v>2</v>
      </c>
      <c r="W41" s="32">
        <v>2</v>
      </c>
      <c r="X41" s="32">
        <v>2</v>
      </c>
      <c r="Y41" s="32">
        <v>4</v>
      </c>
    </row>
    <row r="42" spans="1:25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112</v>
      </c>
      <c r="I42" s="43">
        <v>28</v>
      </c>
      <c r="J42" s="43">
        <v>9</v>
      </c>
      <c r="K42" s="43">
        <v>10</v>
      </c>
      <c r="L42" s="43">
        <v>9</v>
      </c>
      <c r="M42" s="13">
        <v>28</v>
      </c>
      <c r="N42" s="13">
        <v>28</v>
      </c>
      <c r="O42" s="13">
        <v>28</v>
      </c>
      <c r="P42" s="27">
        <v>83</v>
      </c>
      <c r="Q42" s="32">
        <v>21</v>
      </c>
      <c r="R42" s="32">
        <v>21</v>
      </c>
      <c r="S42" s="32">
        <v>21</v>
      </c>
      <c r="T42" s="32">
        <v>20</v>
      </c>
      <c r="U42" s="32">
        <v>29</v>
      </c>
      <c r="V42" s="32">
        <v>7</v>
      </c>
      <c r="W42" s="32">
        <v>7</v>
      </c>
      <c r="X42" s="32">
        <v>7</v>
      </c>
      <c r="Y42" s="32">
        <v>8</v>
      </c>
    </row>
    <row r="43" spans="1:25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1632</v>
      </c>
      <c r="I43" s="43">
        <v>408</v>
      </c>
      <c r="J43" s="43">
        <v>136</v>
      </c>
      <c r="K43" s="43">
        <v>136</v>
      </c>
      <c r="L43" s="43">
        <v>136</v>
      </c>
      <c r="M43" s="13">
        <v>408</v>
      </c>
      <c r="N43" s="13">
        <v>408</v>
      </c>
      <c r="O43" s="13">
        <v>408</v>
      </c>
      <c r="P43" s="27">
        <v>1393</v>
      </c>
      <c r="Q43" s="27">
        <v>348</v>
      </c>
      <c r="R43" s="27">
        <v>348</v>
      </c>
      <c r="S43" s="27">
        <v>348</v>
      </c>
      <c r="T43" s="27">
        <v>349</v>
      </c>
      <c r="U43" s="32">
        <v>239</v>
      </c>
      <c r="V43" s="32">
        <v>60</v>
      </c>
      <c r="W43" s="32">
        <v>60</v>
      </c>
      <c r="X43" s="32">
        <v>60</v>
      </c>
      <c r="Y43" s="32">
        <v>59</v>
      </c>
    </row>
    <row r="44" spans="1:25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3222</v>
      </c>
      <c r="I44" s="43">
        <v>806</v>
      </c>
      <c r="J44" s="43">
        <v>269</v>
      </c>
      <c r="K44" s="43">
        <v>269</v>
      </c>
      <c r="L44" s="43">
        <v>268</v>
      </c>
      <c r="M44" s="13">
        <v>806</v>
      </c>
      <c r="N44" s="13">
        <v>806</v>
      </c>
      <c r="O44" s="13">
        <v>804</v>
      </c>
      <c r="P44" s="27">
        <v>2716</v>
      </c>
      <c r="Q44" s="27">
        <v>679</v>
      </c>
      <c r="R44" s="27">
        <v>679</v>
      </c>
      <c r="S44" s="27">
        <v>679</v>
      </c>
      <c r="T44" s="27">
        <v>679</v>
      </c>
      <c r="U44" s="32">
        <v>506</v>
      </c>
      <c r="V44" s="32">
        <v>127</v>
      </c>
      <c r="W44" s="32">
        <v>127</v>
      </c>
      <c r="X44" s="32">
        <v>127</v>
      </c>
      <c r="Y44" s="32">
        <v>125</v>
      </c>
    </row>
    <row r="45" spans="1:25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2761</v>
      </c>
      <c r="I45" s="43">
        <v>822</v>
      </c>
      <c r="J45" s="43">
        <v>216</v>
      </c>
      <c r="K45" s="43">
        <v>391</v>
      </c>
      <c r="L45" s="43">
        <v>215</v>
      </c>
      <c r="M45" s="13">
        <v>647</v>
      </c>
      <c r="N45" s="13">
        <v>647</v>
      </c>
      <c r="O45" s="13">
        <v>645</v>
      </c>
      <c r="P45" s="27">
        <v>2249</v>
      </c>
      <c r="Q45" s="27">
        <v>562</v>
      </c>
      <c r="R45" s="27">
        <v>562</v>
      </c>
      <c r="S45" s="27">
        <v>562</v>
      </c>
      <c r="T45" s="27">
        <v>563</v>
      </c>
      <c r="U45" s="32">
        <v>512</v>
      </c>
      <c r="V45" s="32">
        <v>260</v>
      </c>
      <c r="W45" s="32">
        <v>85</v>
      </c>
      <c r="X45" s="32">
        <v>85</v>
      </c>
      <c r="Y45" s="32">
        <v>82</v>
      </c>
    </row>
    <row r="46" spans="1:25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13">
        <v>0</v>
      </c>
      <c r="N46" s="13">
        <v>0</v>
      </c>
      <c r="O46" s="13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</row>
    <row r="47" spans="1:25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13">
        <v>0</v>
      </c>
      <c r="N47" s="13">
        <v>0</v>
      </c>
      <c r="O47" s="13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</row>
    <row r="48" spans="1:25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327</v>
      </c>
      <c r="I48" s="43">
        <v>82</v>
      </c>
      <c r="J48" s="43">
        <v>27</v>
      </c>
      <c r="K48" s="43">
        <v>28</v>
      </c>
      <c r="L48" s="43">
        <v>27</v>
      </c>
      <c r="M48" s="13">
        <v>82</v>
      </c>
      <c r="N48" s="13">
        <v>82</v>
      </c>
      <c r="O48" s="13">
        <v>81</v>
      </c>
      <c r="P48" s="27">
        <v>142</v>
      </c>
      <c r="Q48" s="27">
        <v>36</v>
      </c>
      <c r="R48" s="27">
        <v>36</v>
      </c>
      <c r="S48" s="27">
        <v>36</v>
      </c>
      <c r="T48" s="27">
        <v>34</v>
      </c>
      <c r="U48" s="32">
        <v>185</v>
      </c>
      <c r="V48" s="32">
        <v>46</v>
      </c>
      <c r="W48" s="32">
        <v>46</v>
      </c>
      <c r="X48" s="32">
        <v>46</v>
      </c>
      <c r="Y48" s="32">
        <v>47</v>
      </c>
    </row>
    <row r="49" spans="1:25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13">
        <v>0</v>
      </c>
      <c r="N49" s="13">
        <v>0</v>
      </c>
      <c r="O49" s="13">
        <v>0</v>
      </c>
      <c r="P49" s="27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</row>
    <row r="50" spans="1:25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1237</v>
      </c>
      <c r="I50" s="43">
        <v>309</v>
      </c>
      <c r="J50" s="43">
        <v>103</v>
      </c>
      <c r="K50" s="43">
        <v>103</v>
      </c>
      <c r="L50" s="43">
        <v>103</v>
      </c>
      <c r="M50" s="13">
        <v>309</v>
      </c>
      <c r="N50" s="13">
        <v>309</v>
      </c>
      <c r="O50" s="13">
        <v>310</v>
      </c>
      <c r="P50" s="27">
        <v>546</v>
      </c>
      <c r="Q50" s="27">
        <v>137</v>
      </c>
      <c r="R50" s="27">
        <v>137</v>
      </c>
      <c r="S50" s="27">
        <v>137</v>
      </c>
      <c r="T50" s="27">
        <v>135</v>
      </c>
      <c r="U50" s="32">
        <v>691</v>
      </c>
      <c r="V50" s="32">
        <v>172</v>
      </c>
      <c r="W50" s="32">
        <v>172</v>
      </c>
      <c r="X50" s="32">
        <v>172</v>
      </c>
      <c r="Y50" s="32">
        <v>175</v>
      </c>
    </row>
    <row r="51" spans="1:25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225</v>
      </c>
      <c r="I51" s="43">
        <v>56</v>
      </c>
      <c r="J51" s="43">
        <v>19</v>
      </c>
      <c r="K51" s="43">
        <v>19</v>
      </c>
      <c r="L51" s="43">
        <v>18</v>
      </c>
      <c r="M51" s="13">
        <v>56</v>
      </c>
      <c r="N51" s="13">
        <v>56</v>
      </c>
      <c r="O51" s="13">
        <v>57</v>
      </c>
      <c r="P51" s="27">
        <v>193</v>
      </c>
      <c r="Q51" s="27">
        <v>48</v>
      </c>
      <c r="R51" s="27">
        <v>48</v>
      </c>
      <c r="S51" s="27">
        <v>48</v>
      </c>
      <c r="T51" s="27">
        <v>49</v>
      </c>
      <c r="U51" s="32">
        <v>32</v>
      </c>
      <c r="V51" s="32">
        <v>8</v>
      </c>
      <c r="W51" s="32">
        <v>8</v>
      </c>
      <c r="X51" s="32">
        <v>8</v>
      </c>
      <c r="Y51" s="32">
        <v>8</v>
      </c>
    </row>
    <row r="52" spans="1:25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12</v>
      </c>
      <c r="I52" s="43">
        <v>3</v>
      </c>
      <c r="J52" s="43">
        <v>1</v>
      </c>
      <c r="K52" s="43">
        <v>1</v>
      </c>
      <c r="L52" s="43">
        <v>1</v>
      </c>
      <c r="M52" s="13">
        <v>3</v>
      </c>
      <c r="N52" s="13">
        <v>3</v>
      </c>
      <c r="O52" s="13">
        <v>3</v>
      </c>
      <c r="P52" s="27">
        <v>6</v>
      </c>
      <c r="Q52" s="27">
        <v>2</v>
      </c>
      <c r="R52" s="27">
        <v>2</v>
      </c>
      <c r="S52" s="27">
        <v>2</v>
      </c>
      <c r="T52" s="27">
        <v>0</v>
      </c>
      <c r="U52" s="32">
        <v>6</v>
      </c>
      <c r="V52" s="32">
        <v>1</v>
      </c>
      <c r="W52" s="32">
        <v>1</v>
      </c>
      <c r="X52" s="32">
        <v>1</v>
      </c>
      <c r="Y52" s="32">
        <v>3</v>
      </c>
    </row>
    <row r="53" spans="1:25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165.60000000000002</v>
      </c>
      <c r="I53" s="43">
        <v>41</v>
      </c>
      <c r="J53" s="43">
        <v>14</v>
      </c>
      <c r="K53" s="43">
        <v>14</v>
      </c>
      <c r="L53" s="43">
        <v>13</v>
      </c>
      <c r="M53" s="13">
        <v>41</v>
      </c>
      <c r="N53" s="13">
        <v>41</v>
      </c>
      <c r="O53" s="13">
        <v>42.600000000000023</v>
      </c>
      <c r="P53" s="27">
        <v>89</v>
      </c>
      <c r="Q53" s="27">
        <v>22</v>
      </c>
      <c r="R53" s="27">
        <v>22</v>
      </c>
      <c r="S53" s="27">
        <v>22</v>
      </c>
      <c r="T53" s="27">
        <v>23</v>
      </c>
      <c r="U53" s="32">
        <v>76.600000000000023</v>
      </c>
      <c r="V53" s="32">
        <v>19</v>
      </c>
      <c r="W53" s="32">
        <v>19</v>
      </c>
      <c r="X53" s="32">
        <v>19</v>
      </c>
      <c r="Y53" s="32">
        <v>19.600000000000023</v>
      </c>
    </row>
    <row r="54" spans="1:25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13">
        <v>0</v>
      </c>
      <c r="N54" s="13">
        <v>0</v>
      </c>
      <c r="O54" s="13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</row>
    <row r="55" spans="1:25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13">
        <v>0</v>
      </c>
      <c r="N55" s="13">
        <v>0</v>
      </c>
      <c r="O55" s="13">
        <v>0</v>
      </c>
      <c r="P55" s="27"/>
      <c r="Q55" s="27">
        <v>0</v>
      </c>
      <c r="R55" s="27">
        <v>0</v>
      </c>
      <c r="S55" s="27">
        <v>0</v>
      </c>
      <c r="T55" s="27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</row>
    <row r="56" spans="1:25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13">
        <v>0</v>
      </c>
      <c r="N56" s="13">
        <v>0</v>
      </c>
      <c r="O56" s="13">
        <v>0</v>
      </c>
      <c r="P56" s="27"/>
      <c r="Q56" s="27">
        <v>0</v>
      </c>
      <c r="R56" s="27">
        <v>0</v>
      </c>
      <c r="S56" s="27">
        <v>0</v>
      </c>
      <c r="T56" s="27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</row>
    <row r="57" spans="1:25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13">
        <v>0</v>
      </c>
      <c r="N57" s="13">
        <v>0</v>
      </c>
      <c r="O57" s="13">
        <v>0</v>
      </c>
      <c r="P57" s="27"/>
      <c r="Q57" s="27">
        <v>0</v>
      </c>
      <c r="R57" s="27">
        <v>0</v>
      </c>
      <c r="S57" s="27">
        <v>0</v>
      </c>
      <c r="T57" s="27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</row>
    <row r="58" spans="1:25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13">
        <v>0</v>
      </c>
      <c r="N58" s="13">
        <v>0</v>
      </c>
      <c r="O58" s="13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</row>
    <row r="59" spans="1:25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13">
        <v>0</v>
      </c>
      <c r="N59" s="13">
        <v>0</v>
      </c>
      <c r="O59" s="13">
        <v>0</v>
      </c>
      <c r="P59" s="27"/>
      <c r="Q59" s="27">
        <v>0</v>
      </c>
      <c r="R59" s="27">
        <v>0</v>
      </c>
      <c r="S59" s="27">
        <v>0</v>
      </c>
      <c r="T59" s="27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</row>
    <row r="60" spans="1:25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13">
        <v>0</v>
      </c>
      <c r="N60" s="13">
        <v>0</v>
      </c>
      <c r="O60" s="13">
        <v>0</v>
      </c>
      <c r="P60" s="27"/>
      <c r="Q60" s="27">
        <v>0</v>
      </c>
      <c r="R60" s="27">
        <v>0</v>
      </c>
      <c r="S60" s="27">
        <v>0</v>
      </c>
      <c r="T60" s="27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</row>
    <row r="61" spans="1:25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13">
        <v>0</v>
      </c>
      <c r="N61" s="13">
        <v>0</v>
      </c>
      <c r="O61" s="13">
        <v>0</v>
      </c>
      <c r="P61" s="27"/>
      <c r="Q61" s="27">
        <v>0</v>
      </c>
      <c r="R61" s="27">
        <v>0</v>
      </c>
      <c r="S61" s="27">
        <v>0</v>
      </c>
      <c r="T61" s="27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</row>
    <row r="62" spans="1:25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13">
        <v>0</v>
      </c>
      <c r="N62" s="13">
        <v>0</v>
      </c>
      <c r="O62" s="13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</row>
    <row r="63" spans="1:25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13">
        <v>0</v>
      </c>
      <c r="N63" s="13">
        <v>0</v>
      </c>
      <c r="O63" s="13">
        <v>0</v>
      </c>
      <c r="P63" s="27"/>
      <c r="Q63" s="27">
        <v>0</v>
      </c>
      <c r="R63" s="27">
        <v>0</v>
      </c>
      <c r="S63" s="27">
        <v>0</v>
      </c>
      <c r="T63" s="27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</row>
    <row r="64" spans="1:25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13">
        <v>0</v>
      </c>
      <c r="N64" s="13">
        <v>0</v>
      </c>
      <c r="O64" s="13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</row>
    <row r="65" spans="1:25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3">
        <v>0</v>
      </c>
      <c r="N65" s="13">
        <v>0</v>
      </c>
      <c r="O65" s="13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</row>
    <row r="66" spans="1:25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13">
        <v>0</v>
      </c>
      <c r="N66" s="13">
        <v>0</v>
      </c>
      <c r="O66" s="13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</row>
    <row r="67" spans="1:25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13">
        <v>0</v>
      </c>
      <c r="N67" s="13">
        <v>0</v>
      </c>
      <c r="O67" s="13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</row>
    <row r="68" spans="1:25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13">
        <v>0</v>
      </c>
      <c r="N68" s="13">
        <v>0</v>
      </c>
      <c r="O68" s="13">
        <v>0</v>
      </c>
      <c r="P68" s="27"/>
      <c r="Q68" s="27">
        <v>0</v>
      </c>
      <c r="R68" s="27">
        <v>0</v>
      </c>
      <c r="S68" s="27">
        <v>0</v>
      </c>
      <c r="T68" s="27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</row>
    <row r="69" spans="1:25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13">
        <v>0</v>
      </c>
      <c r="N69" s="13">
        <v>0</v>
      </c>
      <c r="O69" s="13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</row>
    <row r="70" spans="1:25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13">
        <v>0</v>
      </c>
      <c r="N70" s="13">
        <v>0</v>
      </c>
      <c r="O70" s="13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</row>
    <row r="71" spans="1:25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13">
        <v>0</v>
      </c>
      <c r="N71" s="13">
        <v>0</v>
      </c>
      <c r="O71" s="13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</row>
    <row r="72" spans="1:25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13">
        <v>0</v>
      </c>
      <c r="N72" s="13">
        <v>0</v>
      </c>
      <c r="O72" s="13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</row>
    <row r="73" spans="1:25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43">
        <v>0</v>
      </c>
      <c r="K73" s="43">
        <v>0</v>
      </c>
      <c r="L73" s="43">
        <v>0</v>
      </c>
      <c r="M73" s="13">
        <v>0</v>
      </c>
      <c r="N73" s="13">
        <v>0</v>
      </c>
      <c r="O73" s="13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</row>
    <row r="74" spans="1:25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13">
        <v>0</v>
      </c>
      <c r="N74" s="13">
        <v>0</v>
      </c>
      <c r="O74" s="13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</row>
    <row r="75" spans="1:25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13">
        <v>0</v>
      </c>
      <c r="N75" s="13">
        <v>0</v>
      </c>
      <c r="O75" s="13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</row>
    <row r="76" spans="1:25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13">
        <v>0</v>
      </c>
      <c r="N76" s="13">
        <v>0</v>
      </c>
      <c r="O76" s="13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</row>
    <row r="77" spans="1:25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43">
        <v>0</v>
      </c>
      <c r="K77" s="43">
        <v>0</v>
      </c>
      <c r="L77" s="43">
        <v>0</v>
      </c>
      <c r="M77" s="13">
        <v>0</v>
      </c>
      <c r="N77" s="13">
        <v>0</v>
      </c>
      <c r="O77" s="13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</row>
    <row r="78" spans="1:25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13">
        <v>0</v>
      </c>
      <c r="N78" s="13">
        <v>0</v>
      </c>
      <c r="O78" s="13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</row>
    <row r="79" spans="1:25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43">
        <v>0</v>
      </c>
      <c r="K79" s="43">
        <v>0</v>
      </c>
      <c r="L79" s="43">
        <v>0</v>
      </c>
      <c r="M79" s="13">
        <v>0</v>
      </c>
      <c r="N79" s="13">
        <v>0</v>
      </c>
      <c r="O79" s="13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</row>
    <row r="80" spans="1:25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13">
        <v>0</v>
      </c>
      <c r="N80" s="13">
        <v>0</v>
      </c>
      <c r="O80" s="13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</row>
    <row r="81" spans="1:25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24627.8</v>
      </c>
      <c r="I81" s="54">
        <v>6294</v>
      </c>
      <c r="J81" s="54">
        <v>2040</v>
      </c>
      <c r="K81" s="54">
        <v>2226</v>
      </c>
      <c r="L81" s="54">
        <v>2028</v>
      </c>
      <c r="M81" s="8">
        <v>6119</v>
      </c>
      <c r="N81" s="8">
        <v>6119</v>
      </c>
      <c r="O81" s="8">
        <v>6095.8</v>
      </c>
      <c r="P81" s="8">
        <v>13348</v>
      </c>
      <c r="Q81" s="8">
        <v>3341</v>
      </c>
      <c r="R81" s="8">
        <v>3341</v>
      </c>
      <c r="S81" s="8">
        <v>3341</v>
      </c>
      <c r="T81" s="8">
        <v>3325</v>
      </c>
      <c r="U81" s="8">
        <v>11279.800000000001</v>
      </c>
      <c r="V81" s="8">
        <v>2953</v>
      </c>
      <c r="W81" s="8">
        <v>2778</v>
      </c>
      <c r="X81" s="8">
        <v>2778</v>
      </c>
      <c r="Y81" s="8">
        <v>2770.7999999999997</v>
      </c>
    </row>
    <row r="82" spans="1:25" x14ac:dyDescent="0.2">
      <c r="H82" s="57"/>
      <c r="U82" s="10"/>
    </row>
    <row r="83" spans="1:25" x14ac:dyDescent="0.2">
      <c r="C83" s="58"/>
      <c r="D83" s="58"/>
      <c r="E83" s="58"/>
      <c r="F83" s="58"/>
      <c r="H83" s="57"/>
    </row>
    <row r="87" spans="1:25" ht="10.5" customHeight="1" x14ac:dyDescent="0.2"/>
  </sheetData>
  <autoFilter ref="A6:Y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U5:U6"/>
    <mergeCell ref="V5:Y5"/>
    <mergeCell ref="P4:T4"/>
    <mergeCell ref="U4:Y4"/>
    <mergeCell ref="C5:D5"/>
    <mergeCell ref="E5:F5"/>
    <mergeCell ref="I5:I6"/>
    <mergeCell ref="M5:M6"/>
    <mergeCell ref="N5:N6"/>
    <mergeCell ref="O5:O6"/>
    <mergeCell ref="P5:P6"/>
    <mergeCell ref="Q5:T5"/>
    <mergeCell ref="I4:O4"/>
    <mergeCell ref="J5:L5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I17" sqref="I17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156</v>
      </c>
    </row>
    <row r="3" spans="1:22" ht="15.75" x14ac:dyDescent="0.25">
      <c r="B3" s="20" t="s">
        <v>146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118</v>
      </c>
      <c r="N5" s="117" t="s">
        <v>65</v>
      </c>
      <c r="O5" s="118"/>
      <c r="P5" s="118"/>
      <c r="Q5" s="119"/>
      <c r="R5" s="115" t="s">
        <v>118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133"/>
      <c r="K6" s="133"/>
      <c r="L6" s="133"/>
      <c r="M6" s="129"/>
      <c r="N6" s="65" t="s">
        <v>66</v>
      </c>
      <c r="O6" s="65" t="s">
        <v>67</v>
      </c>
      <c r="P6" s="65" t="s">
        <v>68</v>
      </c>
      <c r="Q6" s="65" t="s">
        <v>69</v>
      </c>
      <c r="R6" s="116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>
        <v>0</v>
      </c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>
        <v>0</v>
      </c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>
        <v>0</v>
      </c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>
        <v>0</v>
      </c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>
        <v>0</v>
      </c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>
        <v>0</v>
      </c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>
        <v>0</v>
      </c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>
        <v>0</v>
      </c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>
        <v>0</v>
      </c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>
        <v>0</v>
      </c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>
        <v>0</v>
      </c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>
        <v>0</v>
      </c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>
        <v>0</v>
      </c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>
        <v>0</v>
      </c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>
        <v>0</v>
      </c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>
        <v>0</v>
      </c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>
        <v>0</v>
      </c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>
        <v>0</v>
      </c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>
        <v>0</v>
      </c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>
        <v>0</v>
      </c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>
        <v>0</v>
      </c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>
        <v>0</v>
      </c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>
        <v>0</v>
      </c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>
        <v>0</v>
      </c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>
        <v>0</v>
      </c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>
        <v>0</v>
      </c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>
        <v>0</v>
      </c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>
        <v>9532</v>
      </c>
      <c r="I34" s="43">
        <v>2383</v>
      </c>
      <c r="J34" s="13">
        <v>2383</v>
      </c>
      <c r="K34" s="13">
        <v>2383</v>
      </c>
      <c r="L34" s="13">
        <v>2383</v>
      </c>
      <c r="M34" s="27">
        <v>5116</v>
      </c>
      <c r="N34" s="27">
        <v>1279</v>
      </c>
      <c r="O34" s="27">
        <v>1279</v>
      </c>
      <c r="P34" s="27">
        <v>1279</v>
      </c>
      <c r="Q34" s="27">
        <v>1279</v>
      </c>
      <c r="R34" s="32">
        <v>4416</v>
      </c>
      <c r="S34" s="32">
        <v>1104</v>
      </c>
      <c r="T34" s="32">
        <v>1104</v>
      </c>
      <c r="U34" s="32">
        <v>1104</v>
      </c>
      <c r="V34" s="32">
        <v>1104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>
        <v>0</v>
      </c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>
        <v>0</v>
      </c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>
        <v>0</v>
      </c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>
        <v>0</v>
      </c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>
        <v>0</v>
      </c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>
        <v>0</v>
      </c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>
        <v>0</v>
      </c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>
        <v>0</v>
      </c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>
        <v>0</v>
      </c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>
        <v>0</v>
      </c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>
        <v>0</v>
      </c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>
        <v>0</v>
      </c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>
        <v>0</v>
      </c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>
        <v>0</v>
      </c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>
        <v>1334</v>
      </c>
      <c r="I49" s="43">
        <v>334</v>
      </c>
      <c r="J49" s="13">
        <v>334</v>
      </c>
      <c r="K49" s="13">
        <v>334</v>
      </c>
      <c r="L49" s="13">
        <v>332</v>
      </c>
      <c r="M49" s="27">
        <v>574</v>
      </c>
      <c r="N49" s="32">
        <v>144</v>
      </c>
      <c r="O49" s="32">
        <v>144</v>
      </c>
      <c r="P49" s="32">
        <v>144</v>
      </c>
      <c r="Q49" s="32">
        <v>142</v>
      </c>
      <c r="R49" s="32">
        <v>760</v>
      </c>
      <c r="S49" s="32">
        <v>190</v>
      </c>
      <c r="T49" s="32">
        <v>190</v>
      </c>
      <c r="U49" s="32">
        <v>190</v>
      </c>
      <c r="V49" s="32">
        <v>190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>
        <v>0</v>
      </c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>
        <v>0</v>
      </c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>
        <v>0</v>
      </c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>
        <v>0</v>
      </c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>
        <v>0</v>
      </c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>
        <v>0</v>
      </c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>
        <v>0</v>
      </c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>
        <v>0</v>
      </c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>
        <v>0</v>
      </c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>
        <v>0</v>
      </c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>
        <v>0</v>
      </c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>
        <v>0</v>
      </c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>
        <v>0</v>
      </c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>
        <v>0</v>
      </c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>
        <v>0</v>
      </c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>
        <v>0</v>
      </c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>
        <v>0</v>
      </c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>
        <v>0</v>
      </c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>
        <v>0</v>
      </c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>
        <v>0</v>
      </c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>
        <v>0</v>
      </c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>
        <v>0</v>
      </c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>
        <v>0</v>
      </c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>
        <v>0</v>
      </c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>
        <v>0</v>
      </c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>
        <v>0</v>
      </c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>
        <v>0</v>
      </c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>
        <v>0</v>
      </c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>
        <v>0</v>
      </c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>
        <v>0</v>
      </c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10866</v>
      </c>
      <c r="I81" s="54">
        <v>2717</v>
      </c>
      <c r="J81" s="8">
        <v>2717</v>
      </c>
      <c r="K81" s="8">
        <v>2717</v>
      </c>
      <c r="L81" s="8">
        <v>2715</v>
      </c>
      <c r="M81" s="8">
        <v>5690</v>
      </c>
      <c r="N81" s="8">
        <v>1423</v>
      </c>
      <c r="O81" s="8">
        <v>1423</v>
      </c>
      <c r="P81" s="8">
        <v>1423</v>
      </c>
      <c r="Q81" s="8">
        <v>1421</v>
      </c>
      <c r="R81" s="8">
        <v>5176</v>
      </c>
      <c r="S81" s="8">
        <v>1294</v>
      </c>
      <c r="T81" s="8">
        <v>1294</v>
      </c>
      <c r="U81" s="8">
        <v>1294</v>
      </c>
      <c r="V81" s="8">
        <v>1294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O7" activePane="bottomRight" state="frozen"/>
      <selection pane="topRight" activeCell="G1" sqref="G1"/>
      <selection pane="bottomLeft" activeCell="A7" sqref="A7"/>
      <selection pane="bottomRight" activeCell="T19" sqref="T19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157</v>
      </c>
    </row>
    <row r="3" spans="1:22" ht="15.75" x14ac:dyDescent="0.25">
      <c r="B3" s="20" t="s">
        <v>273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99" t="s">
        <v>0</v>
      </c>
      <c r="B4" s="99" t="s">
        <v>1</v>
      </c>
      <c r="C4" s="121" t="s">
        <v>113</v>
      </c>
      <c r="D4" s="122"/>
      <c r="E4" s="122"/>
      <c r="F4" s="123"/>
      <c r="G4" s="124" t="s">
        <v>141</v>
      </c>
      <c r="H4" s="120" t="s">
        <v>118</v>
      </c>
      <c r="I4" s="117" t="s">
        <v>106</v>
      </c>
      <c r="J4" s="118"/>
      <c r="K4" s="118"/>
      <c r="L4" s="118"/>
      <c r="M4" s="125" t="s">
        <v>123</v>
      </c>
      <c r="N4" s="125"/>
      <c r="O4" s="125"/>
      <c r="P4" s="125"/>
      <c r="Q4" s="125"/>
      <c r="R4" s="112" t="s">
        <v>124</v>
      </c>
      <c r="S4" s="113"/>
      <c r="T4" s="113"/>
      <c r="U4" s="113"/>
      <c r="V4" s="114"/>
    </row>
    <row r="5" spans="1:22" s="2" customFormat="1" ht="50.25" customHeight="1" x14ac:dyDescent="0.2">
      <c r="A5" s="99"/>
      <c r="B5" s="99"/>
      <c r="C5" s="106" t="s">
        <v>109</v>
      </c>
      <c r="D5" s="106"/>
      <c r="E5" s="126" t="s">
        <v>110</v>
      </c>
      <c r="F5" s="127"/>
      <c r="G5" s="124"/>
      <c r="H5" s="120"/>
      <c r="I5" s="130" t="s">
        <v>66</v>
      </c>
      <c r="J5" s="132" t="s">
        <v>67</v>
      </c>
      <c r="K5" s="132" t="s">
        <v>68</v>
      </c>
      <c r="L5" s="132" t="s">
        <v>69</v>
      </c>
      <c r="M5" s="128" t="s">
        <v>118</v>
      </c>
      <c r="N5" s="117" t="s">
        <v>65</v>
      </c>
      <c r="O5" s="118"/>
      <c r="P5" s="118"/>
      <c r="Q5" s="119"/>
      <c r="R5" s="115" t="s">
        <v>118</v>
      </c>
      <c r="S5" s="117" t="s">
        <v>65</v>
      </c>
      <c r="T5" s="118"/>
      <c r="U5" s="118"/>
      <c r="V5" s="119"/>
    </row>
    <row r="6" spans="1:22" s="6" customFormat="1" ht="52.5" customHeight="1" x14ac:dyDescent="0.2">
      <c r="A6" s="99"/>
      <c r="B6" s="99"/>
      <c r="C6" s="49" t="s">
        <v>107</v>
      </c>
      <c r="D6" s="49" t="s">
        <v>111</v>
      </c>
      <c r="E6" s="49" t="s">
        <v>107</v>
      </c>
      <c r="F6" s="49" t="s">
        <v>111</v>
      </c>
      <c r="G6" s="124"/>
      <c r="H6" s="120"/>
      <c r="I6" s="131"/>
      <c r="J6" s="133"/>
      <c r="K6" s="133"/>
      <c r="L6" s="133"/>
      <c r="M6" s="129"/>
      <c r="N6" s="65" t="s">
        <v>66</v>
      </c>
      <c r="O6" s="65" t="s">
        <v>67</v>
      </c>
      <c r="P6" s="65" t="s">
        <v>68</v>
      </c>
      <c r="Q6" s="65" t="s">
        <v>69</v>
      </c>
      <c r="R6" s="116"/>
      <c r="S6" s="65" t="s">
        <v>66</v>
      </c>
      <c r="T6" s="65" t="s">
        <v>67</v>
      </c>
      <c r="U6" s="65" t="s">
        <v>68</v>
      </c>
      <c r="V6" s="65" t="s">
        <v>69</v>
      </c>
    </row>
    <row r="7" spans="1:22" x14ac:dyDescent="0.2">
      <c r="A7" s="27">
        <v>1</v>
      </c>
      <c r="B7" s="3" t="s">
        <v>2</v>
      </c>
      <c r="C7" s="64">
        <v>222</v>
      </c>
      <c r="D7" s="64">
        <v>8167</v>
      </c>
      <c r="E7" s="37">
        <v>2.6463225652640362E-2</v>
      </c>
      <c r="F7" s="37">
        <v>0.97353677434735963</v>
      </c>
      <c r="G7" s="52">
        <v>8389</v>
      </c>
      <c r="H7" s="43"/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64">
        <v>1082</v>
      </c>
      <c r="D8" s="64">
        <v>13789</v>
      </c>
      <c r="E8" s="37">
        <v>7.2759061260170801E-2</v>
      </c>
      <c r="F8" s="37">
        <v>0.92724093873982916</v>
      </c>
      <c r="G8" s="52">
        <v>14871</v>
      </c>
      <c r="H8" s="43"/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64">
        <v>17087</v>
      </c>
      <c r="D9" s="64">
        <v>474</v>
      </c>
      <c r="E9" s="37">
        <v>0.97300837082170721</v>
      </c>
      <c r="F9" s="37">
        <v>2.6991629178292786E-2</v>
      </c>
      <c r="G9" s="52">
        <v>17561</v>
      </c>
      <c r="H9" s="43"/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64">
        <v>1390</v>
      </c>
      <c r="D10" s="64">
        <v>11159</v>
      </c>
      <c r="E10" s="37">
        <v>0.11076579807155949</v>
      </c>
      <c r="F10" s="37">
        <v>0.88923420192844049</v>
      </c>
      <c r="G10" s="52">
        <v>12549</v>
      </c>
      <c r="H10" s="43"/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64">
        <v>4114</v>
      </c>
      <c r="D11" s="64">
        <v>21091</v>
      </c>
      <c r="E11" s="37">
        <v>0.16322158301924222</v>
      </c>
      <c r="F11" s="37">
        <v>0.83677841698075772</v>
      </c>
      <c r="G11" s="52">
        <v>25205</v>
      </c>
      <c r="H11" s="43"/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64">
        <v>194</v>
      </c>
      <c r="D12" s="64">
        <v>8108</v>
      </c>
      <c r="E12" s="37">
        <v>2.3367863165502288E-2</v>
      </c>
      <c r="F12" s="37">
        <v>0.97663213683449768</v>
      </c>
      <c r="G12" s="52">
        <v>8302</v>
      </c>
      <c r="H12" s="43"/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64">
        <v>9931</v>
      </c>
      <c r="D13" s="64">
        <v>16516</v>
      </c>
      <c r="E13" s="37">
        <v>0.37550572843800811</v>
      </c>
      <c r="F13" s="37">
        <v>0.62449427156199189</v>
      </c>
      <c r="G13" s="52">
        <v>26447</v>
      </c>
      <c r="H13" s="43"/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64">
        <v>1017</v>
      </c>
      <c r="D14" s="64">
        <v>19151</v>
      </c>
      <c r="E14" s="37">
        <v>5.0426418088060296E-2</v>
      </c>
      <c r="F14" s="37">
        <v>0.94957358191193975</v>
      </c>
      <c r="G14" s="52">
        <v>20168</v>
      </c>
      <c r="H14" s="43"/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64">
        <v>42487</v>
      </c>
      <c r="D15" s="64">
        <v>4862</v>
      </c>
      <c r="E15" s="37">
        <v>0.89731567720543204</v>
      </c>
      <c r="F15" s="37">
        <v>0.10268432279456796</v>
      </c>
      <c r="G15" s="52">
        <v>47349</v>
      </c>
      <c r="H15" s="43"/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54</v>
      </c>
      <c r="C16" s="64">
        <v>2504</v>
      </c>
      <c r="D16" s="64">
        <v>26391</v>
      </c>
      <c r="E16" s="37">
        <v>8.6658591451808265E-2</v>
      </c>
      <c r="F16" s="37">
        <v>0.91334140854819168</v>
      </c>
      <c r="G16" s="52">
        <v>28895</v>
      </c>
      <c r="H16" s="43"/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64">
        <v>13349</v>
      </c>
      <c r="D17" s="64">
        <v>623</v>
      </c>
      <c r="E17" s="37">
        <v>0.95541082164328661</v>
      </c>
      <c r="F17" s="37">
        <v>4.4589178356713388E-2</v>
      </c>
      <c r="G17" s="52">
        <v>13972</v>
      </c>
      <c r="H17" s="43"/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64">
        <v>5281</v>
      </c>
      <c r="D18" s="64">
        <v>10241</v>
      </c>
      <c r="E18" s="37">
        <v>0.34022677490014175</v>
      </c>
      <c r="F18" s="37">
        <v>0.65977322509985825</v>
      </c>
      <c r="G18" s="52">
        <v>15522</v>
      </c>
      <c r="H18" s="43"/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64">
        <v>765</v>
      </c>
      <c r="D19" s="64">
        <v>14441</v>
      </c>
      <c r="E19" s="37">
        <v>5.0309088517690385E-2</v>
      </c>
      <c r="F19" s="37">
        <v>0.94969091148230966</v>
      </c>
      <c r="G19" s="52">
        <v>15206</v>
      </c>
      <c r="H19" s="43"/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64">
        <v>146</v>
      </c>
      <c r="D20" s="64">
        <v>10746</v>
      </c>
      <c r="E20" s="37">
        <v>1.3404333455747338E-2</v>
      </c>
      <c r="F20" s="37">
        <v>0.98659566654425268</v>
      </c>
      <c r="G20" s="52">
        <v>10892</v>
      </c>
      <c r="H20" s="43"/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64">
        <v>16169</v>
      </c>
      <c r="D21" s="64">
        <v>1386</v>
      </c>
      <c r="E21" s="37">
        <v>0.92104813443463396</v>
      </c>
      <c r="F21" s="37">
        <v>7.8951865565366042E-2</v>
      </c>
      <c r="G21" s="52">
        <v>17555</v>
      </c>
      <c r="H21" s="43"/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64">
        <v>833</v>
      </c>
      <c r="D22" s="64">
        <v>9705</v>
      </c>
      <c r="E22" s="37">
        <v>7.9047257544126018E-2</v>
      </c>
      <c r="F22" s="37">
        <v>0.920952742455874</v>
      </c>
      <c r="G22" s="52">
        <v>10538</v>
      </c>
      <c r="H22" s="43"/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64">
        <v>93</v>
      </c>
      <c r="D23" s="64">
        <v>9525</v>
      </c>
      <c r="E23" s="37">
        <v>9.6693699313786657E-3</v>
      </c>
      <c r="F23" s="37">
        <v>0.99033063006862132</v>
      </c>
      <c r="G23" s="52">
        <v>9618</v>
      </c>
      <c r="H23" s="43"/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64">
        <v>1178</v>
      </c>
      <c r="D24" s="64">
        <v>13087</v>
      </c>
      <c r="E24" s="37">
        <v>8.2579740623904663E-2</v>
      </c>
      <c r="F24" s="37">
        <v>0.91742025937609539</v>
      </c>
      <c r="G24" s="52">
        <v>14265</v>
      </c>
      <c r="H24" s="43"/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64">
        <v>513</v>
      </c>
      <c r="D25" s="64">
        <v>4928</v>
      </c>
      <c r="E25" s="37">
        <v>9.4284138945046864E-2</v>
      </c>
      <c r="F25" s="37">
        <v>0.90571586105495316</v>
      </c>
      <c r="G25" s="52">
        <v>5441</v>
      </c>
      <c r="H25" s="43"/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64">
        <v>9717</v>
      </c>
      <c r="D26" s="64">
        <v>14286</v>
      </c>
      <c r="E26" s="37">
        <v>0.40482439695038119</v>
      </c>
      <c r="F26" s="37">
        <v>0.59517560304961881</v>
      </c>
      <c r="G26" s="52">
        <v>24003</v>
      </c>
      <c r="H26" s="43"/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64">
        <v>1289</v>
      </c>
      <c r="D27" s="64">
        <v>13610</v>
      </c>
      <c r="E27" s="37">
        <v>8.6515873548560301E-2</v>
      </c>
      <c r="F27" s="37">
        <v>0.91348412645143973</v>
      </c>
      <c r="G27" s="52">
        <v>14899</v>
      </c>
      <c r="H27" s="43"/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64">
        <v>4526</v>
      </c>
      <c r="D28" s="64">
        <v>20779</v>
      </c>
      <c r="E28" s="37">
        <v>0.17885793321477969</v>
      </c>
      <c r="F28" s="37">
        <v>0.82114206678522028</v>
      </c>
      <c r="G28" s="52">
        <v>25305</v>
      </c>
      <c r="H28" s="43"/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64">
        <v>1276</v>
      </c>
      <c r="D29" s="64">
        <v>16998</v>
      </c>
      <c r="E29" s="37">
        <v>6.9825982269891645E-2</v>
      </c>
      <c r="F29" s="37">
        <v>0.93017401773010833</v>
      </c>
      <c r="G29" s="52">
        <v>18274</v>
      </c>
      <c r="H29" s="43"/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64">
        <v>2328</v>
      </c>
      <c r="D30" s="64">
        <v>15723</v>
      </c>
      <c r="E30" s="37">
        <v>0.12896792421472494</v>
      </c>
      <c r="F30" s="37">
        <v>0.87103207578527508</v>
      </c>
      <c r="G30" s="52">
        <v>18051</v>
      </c>
      <c r="H30" s="43"/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55</v>
      </c>
      <c r="C31" s="64">
        <v>441457</v>
      </c>
      <c r="D31" s="64">
        <v>381037</v>
      </c>
      <c r="E31" s="37">
        <v>0.53672975122006972</v>
      </c>
      <c r="F31" s="37"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56</v>
      </c>
      <c r="C32" s="64">
        <v>95167</v>
      </c>
      <c r="D32" s="64">
        <v>79385</v>
      </c>
      <c r="E32" s="37">
        <v>0.54520715889820803</v>
      </c>
      <c r="F32" s="37"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64">
        <v>441457</v>
      </c>
      <c r="D33" s="64">
        <v>381037</v>
      </c>
      <c r="E33" s="37">
        <v>0.53672975122006972</v>
      </c>
      <c r="F33" s="37"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57</v>
      </c>
      <c r="C34" s="64">
        <v>441457</v>
      </c>
      <c r="D34" s="64">
        <v>381037</v>
      </c>
      <c r="E34" s="37">
        <v>0.53672975122006972</v>
      </c>
      <c r="F34" s="37"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58</v>
      </c>
      <c r="C35" s="64">
        <v>441457</v>
      </c>
      <c r="D35" s="64">
        <v>381037</v>
      </c>
      <c r="E35" s="37">
        <v>0.53672975122006972</v>
      </c>
      <c r="F35" s="37"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4">
        <v>441457</v>
      </c>
      <c r="D36" s="64">
        <v>381037</v>
      </c>
      <c r="E36" s="37">
        <v>0.53672975122006972</v>
      </c>
      <c r="F36" s="37"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4">
        <v>441457</v>
      </c>
      <c r="D37" s="64">
        <v>381037</v>
      </c>
      <c r="E37" s="37">
        <v>0.53672975122006972</v>
      </c>
      <c r="F37" s="37"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140</v>
      </c>
      <c r="C38" s="64">
        <v>441457</v>
      </c>
      <c r="D38" s="64">
        <v>381037</v>
      </c>
      <c r="E38" s="37">
        <v>0.53672975122006972</v>
      </c>
      <c r="F38" s="37"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59</v>
      </c>
      <c r="C39" s="64">
        <v>441457</v>
      </c>
      <c r="D39" s="64">
        <v>381037</v>
      </c>
      <c r="E39" s="37">
        <v>0.53672975122006972</v>
      </c>
      <c r="F39" s="37">
        <v>0.46327024877993028</v>
      </c>
      <c r="G39" s="52"/>
      <c r="H39" s="43"/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30" x14ac:dyDescent="0.2">
      <c r="A40" s="27">
        <v>34</v>
      </c>
      <c r="B40" s="3" t="s">
        <v>28</v>
      </c>
      <c r="C40" s="64">
        <v>441457</v>
      </c>
      <c r="D40" s="64">
        <v>381037</v>
      </c>
      <c r="E40" s="37">
        <v>0.53672975122006972</v>
      </c>
      <c r="F40" s="37"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60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29</v>
      </c>
      <c r="C42" s="64">
        <v>20296</v>
      </c>
      <c r="D42" s="64">
        <v>7088</v>
      </c>
      <c r="E42" s="37">
        <v>0.74116272275781481</v>
      </c>
      <c r="F42" s="37">
        <v>0.25883727724218519</v>
      </c>
      <c r="G42" s="52">
        <v>27384</v>
      </c>
      <c r="H42" s="43"/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30</v>
      </c>
      <c r="C43" s="64">
        <v>60194</v>
      </c>
      <c r="D43" s="64">
        <v>10332</v>
      </c>
      <c r="E43" s="37">
        <v>0.85350083657091003</v>
      </c>
      <c r="F43" s="37">
        <v>0.14649916342908997</v>
      </c>
      <c r="G43" s="52">
        <v>70526</v>
      </c>
      <c r="H43" s="43"/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31</v>
      </c>
      <c r="C44" s="64">
        <v>94360</v>
      </c>
      <c r="D44" s="64">
        <v>17577</v>
      </c>
      <c r="E44" s="37">
        <v>0.84297417297229693</v>
      </c>
      <c r="F44" s="37">
        <v>0.15702582702770307</v>
      </c>
      <c r="G44" s="52">
        <v>112028</v>
      </c>
      <c r="H44" s="43"/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32</v>
      </c>
      <c r="C45" s="64">
        <v>92101</v>
      </c>
      <c r="D45" s="64">
        <v>20950</v>
      </c>
      <c r="E45" s="37">
        <v>0.81468540747096441</v>
      </c>
      <c r="F45" s="37">
        <v>0.18531459252903559</v>
      </c>
      <c r="G45" s="52">
        <v>113051</v>
      </c>
      <c r="H45" s="43"/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33</v>
      </c>
      <c r="C46" s="64">
        <v>95167</v>
      </c>
      <c r="D46" s="64">
        <v>79385</v>
      </c>
      <c r="E46" s="37">
        <v>0.54520715889820803</v>
      </c>
      <c r="F46" s="37"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34</v>
      </c>
      <c r="C47" s="64">
        <v>346290</v>
      </c>
      <c r="D47" s="64">
        <v>301652</v>
      </c>
      <c r="E47" s="37">
        <v>0.53444598436279789</v>
      </c>
      <c r="F47" s="37"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35</v>
      </c>
      <c r="C48" s="64">
        <v>6169</v>
      </c>
      <c r="D48" s="64">
        <v>8051</v>
      </c>
      <c r="E48" s="37">
        <v>0.43382559774964841</v>
      </c>
      <c r="F48" s="37">
        <v>0.56617440225035165</v>
      </c>
      <c r="G48" s="52">
        <v>14220</v>
      </c>
      <c r="H48" s="43"/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36</v>
      </c>
      <c r="C49" s="64">
        <v>39603</v>
      </c>
      <c r="D49" s="64">
        <v>52394</v>
      </c>
      <c r="E49" s="37">
        <v>0.4304814287422416</v>
      </c>
      <c r="F49" s="37"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61</v>
      </c>
      <c r="C50" s="64">
        <v>23717</v>
      </c>
      <c r="D50" s="64">
        <v>30057</v>
      </c>
      <c r="E50" s="37">
        <v>0.44104957786290772</v>
      </c>
      <c r="F50" s="37">
        <v>0.55895042213709223</v>
      </c>
      <c r="G50" s="52">
        <v>53774</v>
      </c>
      <c r="H50" s="43"/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62</v>
      </c>
      <c r="C51" s="64">
        <v>7129</v>
      </c>
      <c r="D51" s="64">
        <v>1196</v>
      </c>
      <c r="E51" s="37">
        <v>0.85633633633633632</v>
      </c>
      <c r="F51" s="37">
        <v>0.14366366366366368</v>
      </c>
      <c r="G51" s="52">
        <v>8325</v>
      </c>
      <c r="H51" s="43"/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37</v>
      </c>
      <c r="C52" s="64">
        <v>441457</v>
      </c>
      <c r="D52" s="64">
        <v>381037</v>
      </c>
      <c r="E52" s="37">
        <v>0.53672975122006972</v>
      </c>
      <c r="F52" s="37"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38</v>
      </c>
      <c r="C53" s="64">
        <v>441457</v>
      </c>
      <c r="D53" s="64">
        <v>381037</v>
      </c>
      <c r="E53" s="37">
        <v>0.53672975122006972</v>
      </c>
      <c r="F53" s="37"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63</v>
      </c>
      <c r="C54" s="64"/>
      <c r="D54" s="64"/>
      <c r="E54" s="37"/>
      <c r="F54" s="37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39</v>
      </c>
      <c r="C55" s="64"/>
      <c r="D55" s="64"/>
      <c r="E55" s="37"/>
      <c r="F55" s="37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40</v>
      </c>
      <c r="C56" s="64"/>
      <c r="D56" s="64"/>
      <c r="E56" s="37"/>
      <c r="F56" s="37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41</v>
      </c>
      <c r="C57" s="64"/>
      <c r="D57" s="64"/>
      <c r="E57" s="37"/>
      <c r="F57" s="37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42</v>
      </c>
      <c r="C58" s="64">
        <v>441457</v>
      </c>
      <c r="D58" s="64">
        <v>381037</v>
      </c>
      <c r="E58" s="37">
        <v>0.53672975122006972</v>
      </c>
      <c r="F58" s="37"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53</v>
      </c>
      <c r="C59" s="64"/>
      <c r="D59" s="64"/>
      <c r="E59" s="37"/>
      <c r="F59" s="37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132</v>
      </c>
      <c r="C60" s="64"/>
      <c r="D60" s="64"/>
      <c r="E60" s="37"/>
      <c r="F60" s="37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43</v>
      </c>
      <c r="C61" s="64"/>
      <c r="D61" s="64"/>
      <c r="E61" s="37"/>
      <c r="F61" s="37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44</v>
      </c>
      <c r="C62" s="64">
        <v>441457</v>
      </c>
      <c r="D62" s="64">
        <v>381037</v>
      </c>
      <c r="E62" s="37">
        <v>0.53672975122006972</v>
      </c>
      <c r="F62" s="37"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45</v>
      </c>
      <c r="C63" s="64"/>
      <c r="D63" s="64"/>
      <c r="E63" s="37"/>
      <c r="F63" s="37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46</v>
      </c>
      <c r="C64" s="64"/>
      <c r="D64" s="64"/>
      <c r="E64" s="37"/>
      <c r="F64" s="37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48</v>
      </c>
      <c r="C65" s="64">
        <v>441457</v>
      </c>
      <c r="D65" s="64">
        <v>381037</v>
      </c>
      <c r="E65" s="37">
        <v>0.53672975122006972</v>
      </c>
      <c r="F65" s="37"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49</v>
      </c>
      <c r="C66" s="64">
        <v>441457</v>
      </c>
      <c r="D66" s="64">
        <v>381037</v>
      </c>
      <c r="E66" s="37">
        <v>0.53672975122006972</v>
      </c>
      <c r="F66" s="37"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133</v>
      </c>
      <c r="C67" s="64">
        <v>441457</v>
      </c>
      <c r="D67" s="64">
        <v>381037</v>
      </c>
      <c r="E67" s="37">
        <v>0.53672975122006972</v>
      </c>
      <c r="F67" s="37"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134</v>
      </c>
      <c r="C68" s="64"/>
      <c r="D68" s="64"/>
      <c r="E68" s="37"/>
      <c r="F68" s="37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129</v>
      </c>
      <c r="C69" s="64"/>
      <c r="D69" s="64"/>
      <c r="E69" s="37"/>
      <c r="F69" s="37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52</v>
      </c>
      <c r="C70" s="64"/>
      <c r="D70" s="64"/>
      <c r="E70" s="37"/>
      <c r="F70" s="37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51</v>
      </c>
      <c r="C71" s="64"/>
      <c r="D71" s="64"/>
      <c r="E71" s="37"/>
      <c r="F71" s="37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50</v>
      </c>
      <c r="C72" s="64"/>
      <c r="D72" s="64"/>
      <c r="E72" s="37"/>
      <c r="F72" s="37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135</v>
      </c>
      <c r="C73" s="64"/>
      <c r="D73" s="64"/>
      <c r="E73" s="37"/>
      <c r="F73" s="37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64</v>
      </c>
      <c r="C74" s="64"/>
      <c r="D74" s="64"/>
      <c r="E74" s="37"/>
      <c r="F74" s="37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136</v>
      </c>
      <c r="C75" s="64"/>
      <c r="D75" s="64"/>
      <c r="E75" s="37"/>
      <c r="F75" s="37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137</v>
      </c>
      <c r="C76" s="64"/>
      <c r="D76" s="64"/>
      <c r="E76" s="37"/>
      <c r="F76" s="37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138</v>
      </c>
      <c r="C77" s="64"/>
      <c r="D77" s="64"/>
      <c r="E77" s="37"/>
      <c r="F77" s="37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139</v>
      </c>
      <c r="C78" s="64"/>
      <c r="D78" s="64"/>
      <c r="E78" s="37"/>
      <c r="F78" s="37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47</v>
      </c>
      <c r="C79" s="64"/>
      <c r="D79" s="64"/>
      <c r="E79" s="37"/>
      <c r="F79" s="37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1" t="s">
        <v>142</v>
      </c>
      <c r="C80" s="64"/>
      <c r="D80" s="64"/>
      <c r="E80" s="37"/>
      <c r="F80" s="37"/>
      <c r="G80" s="52">
        <v>0</v>
      </c>
      <c r="H80" s="43">
        <v>757</v>
      </c>
      <c r="I80" s="43">
        <v>189</v>
      </c>
      <c r="J80" s="13">
        <v>189</v>
      </c>
      <c r="K80" s="13">
        <v>189</v>
      </c>
      <c r="L80" s="13">
        <v>190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75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54">
        <v>757</v>
      </c>
      <c r="I81" s="54">
        <v>189</v>
      </c>
      <c r="J81" s="8">
        <v>189</v>
      </c>
      <c r="K81" s="8">
        <v>189</v>
      </c>
      <c r="L81" s="8">
        <v>190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5.1 КС по профилям</vt:lpstr>
      <vt:lpstr>6.ВМП</vt:lpstr>
      <vt:lpstr>6.1. ВМП в разрезе методов</vt:lpstr>
      <vt:lpstr>7. Медреабилитация в КС</vt:lpstr>
      <vt:lpstr>8. Дневные стационары</vt:lpstr>
      <vt:lpstr>8.1. ДС при поликлинике</vt:lpstr>
      <vt:lpstr>8.2. ДС при стационаре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2022-03-01T11:19:56Z</cp:lastPrinted>
  <dcterms:created xsi:type="dcterms:W3CDTF">2020-12-29T12:26:51Z</dcterms:created>
  <dcterms:modified xsi:type="dcterms:W3CDTF">2022-03-02T05:53:16Z</dcterms:modified>
</cp:coreProperties>
</file>