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6 от 11.06.2024\"/>
    </mc:Choice>
  </mc:AlternateContent>
  <bookViews>
    <workbookView xWindow="0" yWindow="0" windowWidth="14070" windowHeight="10995" tabRatio="835" firstSheet="5" activeTab="6"/>
  </bookViews>
  <sheets>
    <sheet name="Лист1" sheetId="8" r:id="rId1"/>
    <sheet name="1.Скорая помощь, фин.обесп." sheetId="1" r:id="rId2"/>
    <sheet name="2. АП фин.обесп." sheetId="2" r:id="rId3"/>
    <sheet name="3. ДС, фин.обеспечение" sheetId="3" r:id="rId4"/>
    <sheet name="7 МР в ДС, фин.обеспечение" sheetId="4" r:id="rId5"/>
    <sheet name="4 КС, фин.обеспечение" sheetId="5" r:id="rId6"/>
    <sheet name="5 МР в КС, фин.обеспечение" sheetId="6" r:id="rId7"/>
    <sheet name="6 ВМП, фин.обеспечение  " sheetId="7" r:id="rId8"/>
  </sheets>
  <definedNames>
    <definedName name="_xlnm._FilterDatabase" localSheetId="1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D8" i="8" l="1"/>
  <c r="E8" i="8"/>
  <c r="F8" i="8"/>
  <c r="G8" i="8"/>
  <c r="H8" i="8"/>
  <c r="I8" i="8"/>
  <c r="D9" i="8"/>
  <c r="E9" i="8"/>
  <c r="F9" i="8"/>
  <c r="G9" i="8"/>
  <c r="H9" i="8"/>
  <c r="I9" i="8"/>
  <c r="D10" i="8"/>
  <c r="E10" i="8"/>
  <c r="F10" i="8"/>
  <c r="G10" i="8"/>
  <c r="C10" i="8" s="1"/>
  <c r="H10" i="8"/>
  <c r="I10" i="8"/>
  <c r="D11" i="8"/>
  <c r="E11" i="8"/>
  <c r="F11" i="8"/>
  <c r="G11" i="8"/>
  <c r="H11" i="8"/>
  <c r="I11" i="8"/>
  <c r="D12" i="8"/>
  <c r="E12" i="8"/>
  <c r="F12" i="8"/>
  <c r="G12" i="8"/>
  <c r="C12" i="8" s="1"/>
  <c r="H12" i="8"/>
  <c r="I12" i="8"/>
  <c r="D13" i="8"/>
  <c r="E13" i="8"/>
  <c r="F13" i="8"/>
  <c r="G13" i="8"/>
  <c r="H13" i="8"/>
  <c r="I13" i="8"/>
  <c r="D14" i="8"/>
  <c r="E14" i="8"/>
  <c r="F14" i="8"/>
  <c r="G14" i="8"/>
  <c r="H14" i="8"/>
  <c r="I14" i="8"/>
  <c r="D15" i="8"/>
  <c r="E15" i="8"/>
  <c r="C15" i="8" s="1"/>
  <c r="F15" i="8"/>
  <c r="G15" i="8"/>
  <c r="H15" i="8"/>
  <c r="I15" i="8"/>
  <c r="D16" i="8"/>
  <c r="E16" i="8"/>
  <c r="F16" i="8"/>
  <c r="G16" i="8"/>
  <c r="C16" i="8" s="1"/>
  <c r="H16" i="8"/>
  <c r="I16" i="8"/>
  <c r="D17" i="8"/>
  <c r="E17" i="8"/>
  <c r="F17" i="8"/>
  <c r="G17" i="8"/>
  <c r="H17" i="8"/>
  <c r="I17" i="8"/>
  <c r="D18" i="8"/>
  <c r="E18" i="8"/>
  <c r="F18" i="8"/>
  <c r="G18" i="8"/>
  <c r="H18" i="8"/>
  <c r="I18" i="8"/>
  <c r="D19" i="8"/>
  <c r="E19" i="8"/>
  <c r="F19" i="8"/>
  <c r="G19" i="8"/>
  <c r="H19" i="8"/>
  <c r="I19" i="8"/>
  <c r="D20" i="8"/>
  <c r="E20" i="8"/>
  <c r="F20" i="8"/>
  <c r="G20" i="8"/>
  <c r="C20" i="8" s="1"/>
  <c r="H20" i="8"/>
  <c r="I20" i="8"/>
  <c r="D21" i="8"/>
  <c r="E21" i="8"/>
  <c r="F21" i="8"/>
  <c r="G21" i="8"/>
  <c r="H21" i="8"/>
  <c r="I21" i="8"/>
  <c r="D22" i="8"/>
  <c r="E22" i="8"/>
  <c r="F22" i="8"/>
  <c r="G22" i="8"/>
  <c r="H22" i="8"/>
  <c r="I22" i="8"/>
  <c r="D23" i="8"/>
  <c r="E23" i="8"/>
  <c r="F23" i="8"/>
  <c r="G23" i="8"/>
  <c r="H23" i="8"/>
  <c r="I23" i="8"/>
  <c r="D24" i="8"/>
  <c r="E24" i="8"/>
  <c r="F24" i="8"/>
  <c r="G24" i="8"/>
  <c r="C24" i="8" s="1"/>
  <c r="H24" i="8"/>
  <c r="I24" i="8"/>
  <c r="D25" i="8"/>
  <c r="E25" i="8"/>
  <c r="F25" i="8"/>
  <c r="G25" i="8"/>
  <c r="H25" i="8"/>
  <c r="I25" i="8"/>
  <c r="D26" i="8"/>
  <c r="E26" i="8"/>
  <c r="F26" i="8"/>
  <c r="G26" i="8"/>
  <c r="C26" i="8" s="1"/>
  <c r="H26" i="8"/>
  <c r="I26" i="8"/>
  <c r="D27" i="8"/>
  <c r="E27" i="8"/>
  <c r="F27" i="8"/>
  <c r="G27" i="8"/>
  <c r="H27" i="8"/>
  <c r="I27" i="8"/>
  <c r="D28" i="8"/>
  <c r="E28" i="8"/>
  <c r="F28" i="8"/>
  <c r="G28" i="8"/>
  <c r="C28" i="8" s="1"/>
  <c r="H28" i="8"/>
  <c r="I28" i="8"/>
  <c r="D29" i="8"/>
  <c r="E29" i="8"/>
  <c r="F29" i="8"/>
  <c r="G29" i="8"/>
  <c r="H29" i="8"/>
  <c r="I29" i="8"/>
  <c r="D30" i="8"/>
  <c r="E30" i="8"/>
  <c r="F30" i="8"/>
  <c r="G30" i="8"/>
  <c r="C30" i="8" s="1"/>
  <c r="H30" i="8"/>
  <c r="I30" i="8"/>
  <c r="D31" i="8"/>
  <c r="E31" i="8"/>
  <c r="F31" i="8"/>
  <c r="G31" i="8"/>
  <c r="H31" i="8"/>
  <c r="I31" i="8"/>
  <c r="D32" i="8"/>
  <c r="E32" i="8"/>
  <c r="F32" i="8"/>
  <c r="G32" i="8"/>
  <c r="C32" i="8" s="1"/>
  <c r="H32" i="8"/>
  <c r="I32" i="8"/>
  <c r="D33" i="8"/>
  <c r="E33" i="8"/>
  <c r="F33" i="8"/>
  <c r="G33" i="8"/>
  <c r="H33" i="8"/>
  <c r="I33" i="8"/>
  <c r="D34" i="8"/>
  <c r="E34" i="8"/>
  <c r="F34" i="8"/>
  <c r="G34" i="8"/>
  <c r="H34" i="8"/>
  <c r="I34" i="8"/>
  <c r="D35" i="8"/>
  <c r="E35" i="8"/>
  <c r="F35" i="8"/>
  <c r="G35" i="8"/>
  <c r="H35" i="8"/>
  <c r="I35" i="8"/>
  <c r="D36" i="8"/>
  <c r="E36" i="8"/>
  <c r="F36" i="8"/>
  <c r="G36" i="8"/>
  <c r="C36" i="8" s="1"/>
  <c r="H36" i="8"/>
  <c r="I36" i="8"/>
  <c r="D37" i="8"/>
  <c r="E37" i="8"/>
  <c r="F37" i="8"/>
  <c r="G37" i="8"/>
  <c r="H37" i="8"/>
  <c r="I37" i="8"/>
  <c r="D38" i="8"/>
  <c r="E38" i="8"/>
  <c r="F38" i="8"/>
  <c r="G38" i="8"/>
  <c r="C38" i="8" s="1"/>
  <c r="H38" i="8"/>
  <c r="I38" i="8"/>
  <c r="D39" i="8"/>
  <c r="E39" i="8"/>
  <c r="F39" i="8"/>
  <c r="G39" i="8"/>
  <c r="H39" i="8"/>
  <c r="I39" i="8"/>
  <c r="D40" i="8"/>
  <c r="E40" i="8"/>
  <c r="F40" i="8"/>
  <c r="G40" i="8"/>
  <c r="C40" i="8" s="1"/>
  <c r="H40" i="8"/>
  <c r="I40" i="8"/>
  <c r="D41" i="8"/>
  <c r="E41" i="8"/>
  <c r="F41" i="8"/>
  <c r="G41" i="8"/>
  <c r="H41" i="8"/>
  <c r="I41" i="8"/>
  <c r="D42" i="8"/>
  <c r="E42" i="8"/>
  <c r="F42" i="8"/>
  <c r="G42" i="8"/>
  <c r="H42" i="8"/>
  <c r="I42" i="8"/>
  <c r="D43" i="8"/>
  <c r="E43" i="8"/>
  <c r="F43" i="8"/>
  <c r="G43" i="8"/>
  <c r="H43" i="8"/>
  <c r="I43" i="8"/>
  <c r="D44" i="8"/>
  <c r="E44" i="8"/>
  <c r="F44" i="8"/>
  <c r="G44" i="8"/>
  <c r="C44" i="8" s="1"/>
  <c r="H44" i="8"/>
  <c r="I44" i="8"/>
  <c r="D45" i="8"/>
  <c r="E45" i="8"/>
  <c r="F45" i="8"/>
  <c r="G45" i="8"/>
  <c r="H45" i="8"/>
  <c r="I45" i="8"/>
  <c r="D46" i="8"/>
  <c r="E46" i="8"/>
  <c r="F46" i="8"/>
  <c r="G46" i="8"/>
  <c r="H46" i="8"/>
  <c r="I46" i="8"/>
  <c r="D47" i="8"/>
  <c r="E47" i="8"/>
  <c r="F47" i="8"/>
  <c r="G47" i="8"/>
  <c r="H47" i="8"/>
  <c r="I47" i="8"/>
  <c r="D48" i="8"/>
  <c r="E48" i="8"/>
  <c r="F48" i="8"/>
  <c r="G48" i="8"/>
  <c r="C48" i="8" s="1"/>
  <c r="H48" i="8"/>
  <c r="I48" i="8"/>
  <c r="D49" i="8"/>
  <c r="E49" i="8"/>
  <c r="F49" i="8"/>
  <c r="G49" i="8"/>
  <c r="H49" i="8"/>
  <c r="I49" i="8"/>
  <c r="D50" i="8"/>
  <c r="E50" i="8"/>
  <c r="F50" i="8"/>
  <c r="G50" i="8"/>
  <c r="H50" i="8"/>
  <c r="I50" i="8"/>
  <c r="D51" i="8"/>
  <c r="E51" i="8"/>
  <c r="F51" i="8"/>
  <c r="G51" i="8"/>
  <c r="H51" i="8"/>
  <c r="I51" i="8"/>
  <c r="D52" i="8"/>
  <c r="E52" i="8"/>
  <c r="F52" i="8"/>
  <c r="G52" i="8"/>
  <c r="C52" i="8" s="1"/>
  <c r="H52" i="8"/>
  <c r="I52" i="8"/>
  <c r="D53" i="8"/>
  <c r="E53" i="8"/>
  <c r="F53" i="8"/>
  <c r="G53" i="8"/>
  <c r="H53" i="8"/>
  <c r="I53" i="8"/>
  <c r="D54" i="8"/>
  <c r="E54" i="8"/>
  <c r="F54" i="8"/>
  <c r="G54" i="8"/>
  <c r="C54" i="8" s="1"/>
  <c r="H54" i="8"/>
  <c r="I54" i="8"/>
  <c r="D55" i="8"/>
  <c r="E55" i="8"/>
  <c r="F55" i="8"/>
  <c r="G55" i="8"/>
  <c r="H55" i="8"/>
  <c r="I55" i="8"/>
  <c r="D56" i="8"/>
  <c r="E56" i="8"/>
  <c r="F56" i="8"/>
  <c r="G56" i="8"/>
  <c r="C56" i="8" s="1"/>
  <c r="H56" i="8"/>
  <c r="I56" i="8"/>
  <c r="D57" i="8"/>
  <c r="E57" i="8"/>
  <c r="F57" i="8"/>
  <c r="G57" i="8"/>
  <c r="H57" i="8"/>
  <c r="I57" i="8"/>
  <c r="D58" i="8"/>
  <c r="E58" i="8"/>
  <c r="F58" i="8"/>
  <c r="G58" i="8"/>
  <c r="C58" i="8" s="1"/>
  <c r="H58" i="8"/>
  <c r="I58" i="8"/>
  <c r="D59" i="8"/>
  <c r="E59" i="8"/>
  <c r="F59" i="8"/>
  <c r="G59" i="8"/>
  <c r="H59" i="8"/>
  <c r="I59" i="8"/>
  <c r="D60" i="8"/>
  <c r="E60" i="8"/>
  <c r="F60" i="8"/>
  <c r="G60" i="8"/>
  <c r="C60" i="8" s="1"/>
  <c r="H60" i="8"/>
  <c r="I60" i="8"/>
  <c r="D61" i="8"/>
  <c r="E61" i="8"/>
  <c r="F61" i="8"/>
  <c r="G61" i="8"/>
  <c r="H61" i="8"/>
  <c r="I61" i="8"/>
  <c r="I65" i="8" s="1"/>
  <c r="I67" i="8" s="1"/>
  <c r="D62" i="8"/>
  <c r="E62" i="8"/>
  <c r="F62" i="8"/>
  <c r="G62" i="8"/>
  <c r="H62" i="8"/>
  <c r="I62" i="8"/>
  <c r="D63" i="8"/>
  <c r="E63" i="8"/>
  <c r="F63" i="8"/>
  <c r="G63" i="8"/>
  <c r="H63" i="8"/>
  <c r="I63" i="8"/>
  <c r="D64" i="8"/>
  <c r="E64" i="8"/>
  <c r="F64" i="8"/>
  <c r="G64" i="8"/>
  <c r="C64" i="8" s="1"/>
  <c r="H64" i="8"/>
  <c r="I64" i="8"/>
  <c r="I7" i="8"/>
  <c r="H7" i="8"/>
  <c r="H65" i="8" s="1"/>
  <c r="H67" i="8" s="1"/>
  <c r="G7" i="8"/>
  <c r="F7" i="8"/>
  <c r="E7" i="8"/>
  <c r="D7" i="8"/>
  <c r="D65" i="8" s="1"/>
  <c r="D67" i="8" s="1"/>
  <c r="E66" i="8"/>
  <c r="C46" i="8"/>
  <c r="C14" i="8"/>
  <c r="C62" i="8" l="1"/>
  <c r="C42" i="8"/>
  <c r="C22" i="8"/>
  <c r="C9" i="8"/>
  <c r="G65" i="8"/>
  <c r="G67" i="8" s="1"/>
  <c r="C63" i="8"/>
  <c r="C61" i="8"/>
  <c r="C51" i="8"/>
  <c r="C47" i="8"/>
  <c r="C45" i="8"/>
  <c r="C43" i="8"/>
  <c r="C41" i="8"/>
  <c r="C39" i="8"/>
  <c r="C37" i="8"/>
  <c r="C25" i="8"/>
  <c r="C19" i="8"/>
  <c r="C17" i="8"/>
  <c r="C11" i="8"/>
  <c r="C59" i="8"/>
  <c r="C57" i="8"/>
  <c r="C55" i="8"/>
  <c r="C53" i="8"/>
  <c r="C49" i="8"/>
  <c r="C35" i="8"/>
  <c r="C33" i="8"/>
  <c r="C31" i="8"/>
  <c r="C29" i="8"/>
  <c r="C27" i="8"/>
  <c r="C23" i="8"/>
  <c r="C21" i="8"/>
  <c r="C13" i="8"/>
  <c r="F65" i="8"/>
  <c r="F67" i="8" s="1"/>
  <c r="C50" i="8"/>
  <c r="C34" i="8"/>
  <c r="C18" i="8"/>
  <c r="C8" i="8"/>
  <c r="C7" i="8"/>
  <c r="E65" i="8"/>
  <c r="E67" i="8" s="1"/>
  <c r="C66" i="8"/>
  <c r="C65" i="8" l="1"/>
  <c r="C67" i="8" l="1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F58" i="2"/>
  <c r="E58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</calcChain>
</file>

<file path=xl/sharedStrings.xml><?xml version="1.0" encoding="utf-8"?>
<sst xmlns="http://schemas.openxmlformats.org/spreadsheetml/2006/main" count="801" uniqueCount="136">
  <si>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</si>
  <si>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</si>
  <si>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</si>
  <si>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</si>
  <si>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</si>
  <si>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</si>
  <si>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</si>
  <si>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</si>
  <si>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</si>
  <si>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</si>
  <si>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</si>
  <si>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</si>
  <si>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</si>
  <si>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</si>
  <si>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</si>
  <si>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</si>
  <si>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</si>
  <si>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</si>
  <si>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</si>
  <si>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</si>
  <si>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</si>
  <si>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</si>
  <si>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</si>
  <si>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</si>
  <si>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</si>
  <si>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</si>
  <si>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</si>
  <si>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</si>
  <si>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</si>
  <si>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</si>
  <si>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</si>
  <si>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</si>
  <si>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</si>
  <si>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</si>
  <si>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</si>
  <si>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</si>
  <si>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</si>
  <si>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</si>
  <si>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</si>
  <si>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</si>
  <si>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</si>
  <si>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</si>
  <si>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</si>
  <si>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</si>
  <si>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</si>
  <si>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</si>
  <si>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</si>
  <si>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</si>
  <si>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</si>
  <si>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</si>
  <si>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</si>
  <si>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</si>
  <si>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</si>
  <si>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</si>
  <si>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</si>
  <si>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</si>
  <si>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</si>
  <si>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</si>
  <si>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</si>
  <si>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</si>
  <si>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</si>
  <si>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</si>
  <si>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</si>
  <si>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</si>
  <si>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</si>
  <si>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</si>
  <si>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</si>
  <si>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</si>
  <si>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</si>
  <si>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</si>
  <si>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</si>
  <si>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</si>
  <si>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</si>
  <si>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</si>
  <si>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</si>
  <si>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</si>
  <si>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</si>
  <si>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</si>
  <si>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</si>
  <si>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</si>
  <si>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</si>
  <si>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</si>
  <si>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</si>
  <si>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</si>
  <si>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</si>
  <si>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</si>
  <si>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</si>
  <si>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</si>
  <si>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</si>
  <si>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</si>
  <si>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</si>
  <si>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</si>
  <si>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</si>
  <si>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</si>
  <si>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</si>
  <si>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</si>
  <si>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</si>
  <si>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</si>
  <si>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</si>
  <si>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</si>
  <si>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</si>
  <si>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</si>
  <si>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</si>
  <si>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</si>
  <si>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</si>
  <si>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для оценки репродуктивного здоровья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</si>
  <si>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</si>
  <si>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</si>
  <si>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</si>
  <si>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</si>
  <si>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</si>
  <si>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</si>
  <si>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</si>
  <si>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</si>
  <si>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</si>
  <si>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</si>
  <si>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</si>
  <si>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</si>
  <si>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</si>
  <si>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</si>
  <si>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</si>
  <si>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</si>
  <si>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</si>
  <si>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</si>
  <si>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</si>
  <si>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</si>
  <si>
    <t>Скорая</t>
  </si>
  <si>
    <t>АП</t>
  </si>
  <si>
    <t>ДС</t>
  </si>
  <si>
    <t>КС</t>
  </si>
  <si>
    <t>МР ДС</t>
  </si>
  <si>
    <t>МР КС</t>
  </si>
  <si>
    <t>Стоимость ТП ОМС</t>
  </si>
  <si>
    <t>МТР</t>
  </si>
  <si>
    <t>Приложение 3</t>
  </si>
  <si>
    <t>к протоколу заседания комиссии по разработке территориальной программы ОМС Курганской области от 11.06.2024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</si>
</sst>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12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2" borderId="0" xfId="0" applyFont="1" applyFill="1"/>
    <xf numFmtId="0" fontId="10" fillId="2" borderId="0" xfId="0" applyFont="1" applyFill="1"/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4" fontId="9" fillId="2" borderId="10" xfId="0" applyNumberFormat="1" applyFont="1" applyFill="1" applyBorder="1"/>
    <xf numFmtId="4" fontId="11" fillId="2" borderId="10" xfId="0" applyNumberFormat="1" applyFont="1" applyFill="1" applyBorder="1"/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4" fontId="9" fillId="2" borderId="11" xfId="0" applyNumberFormat="1" applyFont="1" applyFill="1" applyBorder="1"/>
    <xf numFmtId="0" fontId="11" fillId="2" borderId="0" xfId="0" applyFont="1" applyFill="1"/>
    <xf numFmtId="4" fontId="0" fillId="0" borderId="0" xfId="0" applyNumberFormat="1"/>
    <xf numFmtId="0" fontId="11" fillId="2" borderId="10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1" fontId="1" fillId="0" borderId="1" xfId="0" applyNumberFormat="1" applyFont="1" applyFill="1" applyBorder="1"/>
    <xf numFmtId="4" fontId="3" fillId="0" borderId="1" xfId="0" applyNumberFormat="1" applyFont="1" applyFill="1" applyBorder="1" applyAlignment="1">
      <alignment wrapText="1"/>
    </xf>
    <xf numFmtId="0" fontId="3" fillId="0" borderId="0" xfId="0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activeCell="I75" sqref="I75"/>
    </sheetView>
  </sheetViews>
  <sheetFormatPr defaultRowHeight="15" x14ac:dyDescent="0.25"/>
  <cols>
    <col min="1" max="1" width="5.7109375" style="111" customWidth="1"/>
    <col min="2" max="2" width="50.85546875" style="111" customWidth="1"/>
    <col min="3" max="3" width="21.5703125" customWidth="1"/>
    <col min="4" max="4" width="15.42578125" bestFit="1" customWidth="1"/>
    <col min="5" max="7" width="17.28515625" bestFit="1" customWidth="1"/>
    <col min="8" max="8" width="14.28515625" bestFit="1" customWidth="1"/>
    <col min="9" max="9" width="15.42578125" bestFit="1" customWidth="1"/>
    <col min="11" max="11" width="17.7109375" customWidth="1"/>
  </cols>
  <sheetData>
    <row r="1" spans="1:11" x14ac:dyDescent="0.25">
      <c r="A1" s="102"/>
      <c r="B1" s="102"/>
    </row>
    <row r="2" spans="1:11" x14ac:dyDescent="0.25">
      <c r="A2" s="102"/>
      <c r="B2" s="102"/>
    </row>
    <row r="3" spans="1:11" x14ac:dyDescent="0.25">
      <c r="A3" s="103" t="s">
        <v>90</v>
      </c>
      <c r="B3" s="102"/>
    </row>
    <row r="4" spans="1:11" x14ac:dyDescent="0.25">
      <c r="A4" s="114" t="s">
        <v>2</v>
      </c>
      <c r="B4" s="115" t="s">
        <v>3</v>
      </c>
      <c r="C4" s="113" t="s">
        <v>90</v>
      </c>
      <c r="D4" s="113" t="s">
        <v>126</v>
      </c>
      <c r="E4" s="113" t="s">
        <v>127</v>
      </c>
      <c r="F4" s="113" t="s">
        <v>128</v>
      </c>
      <c r="G4" s="113" t="s">
        <v>129</v>
      </c>
      <c r="H4" s="113" t="s">
        <v>130</v>
      </c>
      <c r="I4" s="113" t="s">
        <v>131</v>
      </c>
    </row>
    <row r="5" spans="1:11" x14ac:dyDescent="0.25">
      <c r="A5" s="114"/>
      <c r="B5" s="115"/>
      <c r="C5" s="113"/>
      <c r="D5" s="113"/>
      <c r="E5" s="113"/>
      <c r="F5" s="113"/>
      <c r="G5" s="113"/>
      <c r="H5" s="113"/>
      <c r="I5" s="113"/>
    </row>
    <row r="6" spans="1:11" x14ac:dyDescent="0.25">
      <c r="A6" s="114"/>
      <c r="B6" s="115"/>
      <c r="C6" s="113" t="s">
        <v>15</v>
      </c>
      <c r="D6" s="113"/>
      <c r="E6" s="113"/>
      <c r="F6" s="113"/>
      <c r="G6" s="113"/>
      <c r="H6" s="113"/>
      <c r="I6" s="113"/>
    </row>
    <row r="7" spans="1:11" x14ac:dyDescent="0.25">
      <c r="A7" s="104">
        <v>1</v>
      </c>
      <c r="B7" s="105" t="s">
        <v>32</v>
      </c>
      <c r="C7" s="106">
        <f>D7+E7+F7+G7+H7+I7</f>
        <v>437010854.89000005</v>
      </c>
      <c r="D7" s="107">
        <f>'1.Скорая помощь, фин.обесп.'!H7</f>
        <v>39158499.479999997</v>
      </c>
      <c r="E7" s="107">
        <f>'2. АП фин.обесп.'!H7</f>
        <v>252540040.81</v>
      </c>
      <c r="F7" s="107">
        <f>'3. ДС, фин.обеспечение'!G7</f>
        <v>23437311.190000001</v>
      </c>
      <c r="G7" s="107">
        <f>'4 КС, фин.обеспечение'!G7+'6 ВМП, фин.обеспечение  '!G7</f>
        <v>115256253.67</v>
      </c>
      <c r="H7" s="107">
        <f>'7 МР в ДС, фин.обеспечение'!G7</f>
        <v>6618749.7400000002</v>
      </c>
      <c r="I7" s="107">
        <f>'5 МР в КС, фин.обеспечение'!G7</f>
        <v>0</v>
      </c>
      <c r="K7" s="112"/>
    </row>
    <row r="8" spans="1:11" x14ac:dyDescent="0.25">
      <c r="A8" s="104">
        <v>2</v>
      </c>
      <c r="B8" s="105" t="s">
        <v>33</v>
      </c>
      <c r="C8" s="106">
        <f t="shared" ref="C8:C64" si="0">D8+E8+F8+G8+H8+I8</f>
        <v>262288427.13</v>
      </c>
      <c r="D8" s="107">
        <f>'1.Скорая помощь, фин.обесп.'!H8</f>
        <v>25702273.280000001</v>
      </c>
      <c r="E8" s="107">
        <f>'2. АП фин.обесп.'!H8</f>
        <v>149987340.11000001</v>
      </c>
      <c r="F8" s="107">
        <f>'3. ДС, фин.обеспечение'!G8</f>
        <v>12601687.380000001</v>
      </c>
      <c r="G8" s="107">
        <f>'4 КС, фин.обеспечение'!G8+'6 ВМП, фин.обеспечение  '!G8</f>
        <v>73997126.359999999</v>
      </c>
      <c r="H8" s="107">
        <f>'7 МР в ДС, фин.обеспечение'!G8</f>
        <v>0</v>
      </c>
      <c r="I8" s="107">
        <f>'5 МР в КС, фин.обеспечение'!G8</f>
        <v>0</v>
      </c>
      <c r="K8" s="112"/>
    </row>
    <row r="9" spans="1:11" x14ac:dyDescent="0.25">
      <c r="A9" s="104">
        <v>3</v>
      </c>
      <c r="B9" s="105" t="s">
        <v>34</v>
      </c>
      <c r="C9" s="106">
        <f t="shared" si="0"/>
        <v>810337999.83999991</v>
      </c>
      <c r="D9" s="107">
        <f>'1.Скорая помощь, фин.обесп.'!H9</f>
        <v>84861146.959999993</v>
      </c>
      <c r="E9" s="107">
        <f>'2. АП фин.обесп.'!H9</f>
        <v>508077900.74000001</v>
      </c>
      <c r="F9" s="107">
        <f>'3. ДС, фин.обеспечение'!G9</f>
        <v>26914366.16</v>
      </c>
      <c r="G9" s="107">
        <f>'4 КС, фин.обеспечение'!G9+'6 ВМП, фин.обеспечение  '!G9</f>
        <v>131896884.52</v>
      </c>
      <c r="H9" s="107">
        <f>'7 МР в ДС, фин.обеспечение'!G9</f>
        <v>9833973.0199999996</v>
      </c>
      <c r="I9" s="107">
        <f>'5 МР в КС, фин.обеспечение'!G9</f>
        <v>48753728.439999998</v>
      </c>
      <c r="K9" s="112"/>
    </row>
    <row r="10" spans="1:11" x14ac:dyDescent="0.25">
      <c r="A10" s="104">
        <v>4</v>
      </c>
      <c r="B10" s="105" t="s">
        <v>35</v>
      </c>
      <c r="C10" s="106">
        <f t="shared" si="0"/>
        <v>377380458.40000004</v>
      </c>
      <c r="D10" s="107">
        <f>'1.Скорая помощь, фин.обесп.'!H10</f>
        <v>35424184.060000002</v>
      </c>
      <c r="E10" s="107">
        <f>'2. АП фин.обесп.'!H10</f>
        <v>217454209.02000001</v>
      </c>
      <c r="F10" s="107">
        <f>'3. ДС, фин.обеспечение'!G10</f>
        <v>23588752.800000001</v>
      </c>
      <c r="G10" s="107">
        <f>'4 КС, фин.обеспечение'!G10+'6 ВМП, фин.обеспечение  '!G10</f>
        <v>95692558.099999994</v>
      </c>
      <c r="H10" s="107">
        <f>'7 МР в ДС, фин.обеспечение'!G10</f>
        <v>5220754.42</v>
      </c>
      <c r="I10" s="107">
        <f>'5 МР в КС, фин.обеспечение'!G10</f>
        <v>0</v>
      </c>
      <c r="K10" s="112"/>
    </row>
    <row r="11" spans="1:11" x14ac:dyDescent="0.25">
      <c r="A11" s="104">
        <v>5</v>
      </c>
      <c r="B11" s="105" t="s">
        <v>36</v>
      </c>
      <c r="C11" s="106">
        <f t="shared" si="0"/>
        <v>416083186.01999998</v>
      </c>
      <c r="D11" s="107">
        <f>'1.Скорая помощь, фин.обесп.'!H11</f>
        <v>44137451.700000003</v>
      </c>
      <c r="E11" s="107">
        <f>'2. АП фин.обесп.'!H11</f>
        <v>277194652.76999998</v>
      </c>
      <c r="F11" s="107">
        <f>'3. ДС, фин.обеспечение'!G11</f>
        <v>22373828.870000001</v>
      </c>
      <c r="G11" s="107">
        <f>'4 КС, фин.обеспечение'!G11+'6 ВМП, фин.обеспечение  '!G11</f>
        <v>72377252.680000007</v>
      </c>
      <c r="H11" s="107">
        <f>'7 МР в ДС, фин.обеспечение'!G11</f>
        <v>0</v>
      </c>
      <c r="I11" s="107">
        <f>'5 МР в КС, фин.обеспечение'!G11</f>
        <v>0</v>
      </c>
      <c r="K11" s="112"/>
    </row>
    <row r="12" spans="1:11" x14ac:dyDescent="0.25">
      <c r="A12" s="104">
        <v>6</v>
      </c>
      <c r="B12" s="105" t="s">
        <v>37</v>
      </c>
      <c r="C12" s="106">
        <f t="shared" si="0"/>
        <v>498798780.65999997</v>
      </c>
      <c r="D12" s="107">
        <f>'1.Скорая помощь, фин.обесп.'!H12</f>
        <v>46869123.880000003</v>
      </c>
      <c r="E12" s="107">
        <f>'2. АП фин.обесп.'!H12</f>
        <v>310173132.38999999</v>
      </c>
      <c r="F12" s="107">
        <f>'3. ДС, фин.обеспечение'!G12</f>
        <v>29418448.199999999</v>
      </c>
      <c r="G12" s="107">
        <f>'4 КС, фин.обеспечение'!G12+'6 ВМП, фин.обеспечение  '!G12</f>
        <v>112338076.19</v>
      </c>
      <c r="H12" s="107">
        <f>'7 МР в ДС, фин.обеспечение'!G12</f>
        <v>0</v>
      </c>
      <c r="I12" s="107">
        <f>'5 МР в КС, фин.обеспечение'!G12</f>
        <v>0</v>
      </c>
      <c r="K12" s="112"/>
    </row>
    <row r="13" spans="1:11" x14ac:dyDescent="0.25">
      <c r="A13" s="104">
        <v>7</v>
      </c>
      <c r="B13" s="105" t="s">
        <v>38</v>
      </c>
      <c r="C13" s="106">
        <f t="shared" si="0"/>
        <v>380763941.38999999</v>
      </c>
      <c r="D13" s="107">
        <f>'1.Скорая помощь, фин.обесп.'!H13</f>
        <v>36212132.399999999</v>
      </c>
      <c r="E13" s="107">
        <f>'2. АП фин.обесп.'!H13</f>
        <v>238275322.36000001</v>
      </c>
      <c r="F13" s="107">
        <f>'3. ДС, фин.обеспечение'!G13</f>
        <v>10162332.98</v>
      </c>
      <c r="G13" s="107">
        <f>'4 КС, фин.обеспечение'!G13+'6 ВМП, фин.обеспечение  '!G13</f>
        <v>87354210.810000002</v>
      </c>
      <c r="H13" s="107">
        <f>'7 МР в ДС, фин.обеспечение'!G13</f>
        <v>8759942.8399999999</v>
      </c>
      <c r="I13" s="107">
        <f>'5 МР в КС, фин.обеспечение'!G13</f>
        <v>0</v>
      </c>
      <c r="K13" s="112"/>
    </row>
    <row r="14" spans="1:11" x14ac:dyDescent="0.25">
      <c r="A14" s="104">
        <v>8</v>
      </c>
      <c r="B14" s="105" t="s">
        <v>39</v>
      </c>
      <c r="C14" s="106">
        <f t="shared" si="0"/>
        <v>296249691.14000005</v>
      </c>
      <c r="D14" s="107">
        <f>'1.Скорая помощь, фин.обесп.'!H14</f>
        <v>29562041.5</v>
      </c>
      <c r="E14" s="107">
        <f>'2. АП фин.обесп.'!H14</f>
        <v>174913279.46000001</v>
      </c>
      <c r="F14" s="107">
        <f>'3. ДС, фин.обеспечение'!G14</f>
        <v>13218760.640000001</v>
      </c>
      <c r="G14" s="107">
        <f>'4 КС, фин.обеспечение'!G14+'6 ВМП, фин.обеспечение  '!G14</f>
        <v>78555609.540000007</v>
      </c>
      <c r="H14" s="107">
        <f>'7 МР в ДС, фин.обеспечение'!G14</f>
        <v>0</v>
      </c>
      <c r="I14" s="107">
        <f>'5 МР в КС, фин.обеспечение'!G14</f>
        <v>0</v>
      </c>
      <c r="K14" s="112"/>
    </row>
    <row r="15" spans="1:11" x14ac:dyDescent="0.25">
      <c r="A15" s="104">
        <v>9</v>
      </c>
      <c r="B15" s="105" t="s">
        <v>40</v>
      </c>
      <c r="C15" s="106">
        <f t="shared" si="0"/>
        <v>216312468.34000003</v>
      </c>
      <c r="D15" s="107">
        <f>'1.Скорая помощь, фин.обесп.'!H15</f>
        <v>27522692.359999999</v>
      </c>
      <c r="E15" s="107">
        <f>'2. АП фин.обесп.'!H15</f>
        <v>137009837.05000001</v>
      </c>
      <c r="F15" s="107">
        <f>'3. ДС, фин.обеспечение'!G15</f>
        <v>12486588.25</v>
      </c>
      <c r="G15" s="107">
        <f>'4 КС, фин.обеспечение'!G15+'6 ВМП, фин.обеспечение  '!G15</f>
        <v>39293350.68</v>
      </c>
      <c r="H15" s="107">
        <f>'7 МР в ДС, фин.обеспечение'!G15</f>
        <v>0</v>
      </c>
      <c r="I15" s="107">
        <f>'5 МР в КС, фин.обеспечение'!G15</f>
        <v>0</v>
      </c>
      <c r="K15" s="112"/>
    </row>
    <row r="16" spans="1:11" x14ac:dyDescent="0.25">
      <c r="A16" s="104">
        <v>10</v>
      </c>
      <c r="B16" s="105" t="s">
        <v>41</v>
      </c>
      <c r="C16" s="106">
        <f t="shared" si="0"/>
        <v>203002196.68000001</v>
      </c>
      <c r="D16" s="107">
        <f>'1.Скорая помощь, фин.обесп.'!H16</f>
        <v>22590945.059999999</v>
      </c>
      <c r="E16" s="107">
        <f>'2. АП фин.обесп.'!H16</f>
        <v>128002800.78</v>
      </c>
      <c r="F16" s="107">
        <f>'3. ДС, фин.обеспечение'!G16</f>
        <v>8123048.3700000001</v>
      </c>
      <c r="G16" s="107">
        <f>'4 КС, фин.обеспечение'!G16+'6 ВМП, фин.обеспечение  '!G16</f>
        <v>44285402.469999999</v>
      </c>
      <c r="H16" s="107">
        <f>'7 МР в ДС, фин.обеспечение'!G16</f>
        <v>0</v>
      </c>
      <c r="I16" s="107">
        <f>'5 МР в КС, фин.обеспечение'!G16</f>
        <v>0</v>
      </c>
      <c r="K16" s="112"/>
    </row>
    <row r="17" spans="1:11" x14ac:dyDescent="0.25">
      <c r="A17" s="104">
        <v>11</v>
      </c>
      <c r="B17" s="105" t="s">
        <v>42</v>
      </c>
      <c r="C17" s="106">
        <f t="shared" si="0"/>
        <v>301901795.52999997</v>
      </c>
      <c r="D17" s="107">
        <f>'1.Скорая помощь, фин.обесп.'!H17</f>
        <v>0</v>
      </c>
      <c r="E17" s="107">
        <f>'2. АП фин.обесп.'!H17</f>
        <v>155277530.34</v>
      </c>
      <c r="F17" s="107">
        <f>'3. ДС, фин.обеспечение'!G17</f>
        <v>11142672.9</v>
      </c>
      <c r="G17" s="107">
        <f>'4 КС, фин.обеспечение'!G17+'6 ВМП, фин.обеспечение  '!G17</f>
        <v>135481592.28999999</v>
      </c>
      <c r="H17" s="107">
        <f>'7 МР в ДС, фин.обеспечение'!G17</f>
        <v>0</v>
      </c>
      <c r="I17" s="107">
        <f>'5 МР в КС, фин.обеспечение'!G17</f>
        <v>0</v>
      </c>
      <c r="K17" s="112"/>
    </row>
    <row r="18" spans="1:11" x14ac:dyDescent="0.25">
      <c r="A18" s="104">
        <v>12</v>
      </c>
      <c r="B18" s="105" t="s">
        <v>43</v>
      </c>
      <c r="C18" s="106">
        <f t="shared" si="0"/>
        <v>1463697771.98</v>
      </c>
      <c r="D18" s="107">
        <f>'1.Скорая помощь, фин.обесп.'!H18</f>
        <v>0</v>
      </c>
      <c r="E18" s="107">
        <f>'2. АП фин.обесп.'!H18</f>
        <v>178324790.31</v>
      </c>
      <c r="F18" s="107">
        <f>'3. ДС, фин.обеспечение'!G18</f>
        <v>100440474.68000001</v>
      </c>
      <c r="G18" s="107">
        <f>'4 КС, фин.обеспечение'!G18+'6 ВМП, фин.обеспечение  '!G18</f>
        <v>1156371111.49</v>
      </c>
      <c r="H18" s="107">
        <f>'7 МР в ДС, фин.обеспечение'!G18</f>
        <v>0</v>
      </c>
      <c r="I18" s="107">
        <f>'5 МР в КС, фин.обеспечение'!G18</f>
        <v>28561395.5</v>
      </c>
      <c r="K18" s="112"/>
    </row>
    <row r="19" spans="1:11" x14ac:dyDescent="0.25">
      <c r="A19" s="104">
        <v>13</v>
      </c>
      <c r="B19" s="105" t="s">
        <v>44</v>
      </c>
      <c r="C19" s="106">
        <f t="shared" si="0"/>
        <v>1075822775.3600001</v>
      </c>
      <c r="D19" s="107">
        <f>'1.Скорая помощь, фин.обесп.'!H19</f>
        <v>65710341.399999999</v>
      </c>
      <c r="E19" s="107">
        <f>'2. АП фин.обесп.'!H19</f>
        <v>386753932.35000002</v>
      </c>
      <c r="F19" s="107">
        <f>'3. ДС, фин.обеспечение'!G19</f>
        <v>58249649.039999999</v>
      </c>
      <c r="G19" s="107">
        <f>'4 КС, фин.обеспечение'!G19+'6 ВМП, фин.обеспечение  '!G19</f>
        <v>534396761.17000002</v>
      </c>
      <c r="H19" s="107">
        <f>'7 МР в ДС, фин.обеспечение'!G19</f>
        <v>10355605.880000001</v>
      </c>
      <c r="I19" s="107">
        <f>'5 МР в КС, фин.обеспечение'!G19</f>
        <v>20356485.52</v>
      </c>
      <c r="K19" s="112"/>
    </row>
    <row r="20" spans="1:11" x14ac:dyDescent="0.25">
      <c r="A20" s="104">
        <v>14</v>
      </c>
      <c r="B20" s="105" t="s">
        <v>45</v>
      </c>
      <c r="C20" s="106">
        <f t="shared" si="0"/>
        <v>482740335.68000007</v>
      </c>
      <c r="D20" s="107">
        <f>'1.Скорая помощь, фин.обесп.'!H20</f>
        <v>0</v>
      </c>
      <c r="E20" s="107">
        <f>'2. АП фин.обесп.'!H20</f>
        <v>63556561.770000003</v>
      </c>
      <c r="F20" s="107">
        <f>'3. ДС, фин.обеспечение'!G20</f>
        <v>11330992.789999999</v>
      </c>
      <c r="G20" s="107">
        <f>'4 КС, фин.обеспечение'!G20+'6 ВМП, фин.обеспечение  '!G20</f>
        <v>398505415.32000005</v>
      </c>
      <c r="H20" s="107">
        <f>'7 МР в ДС, фин.обеспечение'!G20</f>
        <v>0</v>
      </c>
      <c r="I20" s="107">
        <f>'5 МР в КС, фин.обеспечение'!G20</f>
        <v>9347365.8000000007</v>
      </c>
      <c r="K20" s="112"/>
    </row>
    <row r="21" spans="1:11" ht="26.25" x14ac:dyDescent="0.25">
      <c r="A21" s="104">
        <v>15</v>
      </c>
      <c r="B21" s="105" t="s">
        <v>46</v>
      </c>
      <c r="C21" s="106">
        <f t="shared" si="0"/>
        <v>520602407.66999996</v>
      </c>
      <c r="D21" s="107">
        <f>'1.Скорая помощь, фин.обесп.'!H21</f>
        <v>0</v>
      </c>
      <c r="E21" s="107">
        <f>'2. АП фин.обесп.'!H21</f>
        <v>72224568.719999999</v>
      </c>
      <c r="F21" s="107">
        <f>'3. ДС, фин.обеспечение'!G21</f>
        <v>26561337.190000001</v>
      </c>
      <c r="G21" s="107">
        <f>'4 КС, фин.обеспечение'!G21+'6 ВМП, фин.обеспечение  '!G21</f>
        <v>396267035.24000001</v>
      </c>
      <c r="H21" s="107">
        <f>'7 МР в ДС, фин.обеспечение'!G21</f>
        <v>0</v>
      </c>
      <c r="I21" s="107">
        <f>'5 МР в КС, фин.обеспечение'!G21</f>
        <v>25549466.52</v>
      </c>
      <c r="K21" s="112"/>
    </row>
    <row r="22" spans="1:11" x14ac:dyDescent="0.25">
      <c r="A22" s="104">
        <v>16</v>
      </c>
      <c r="B22" s="105" t="s">
        <v>47</v>
      </c>
      <c r="C22" s="106">
        <f t="shared" si="0"/>
        <v>1429747838.9200001</v>
      </c>
      <c r="D22" s="107">
        <f>'1.Скорая помощь, фин.обесп.'!H22</f>
        <v>0</v>
      </c>
      <c r="E22" s="107">
        <f>'2. АП фин.обесп.'!H22</f>
        <v>111576970.48999999</v>
      </c>
      <c r="F22" s="107">
        <f>'3. ДС, фин.обеспечение'!G22</f>
        <v>706853409.23000002</v>
      </c>
      <c r="G22" s="107">
        <f>'4 КС, фин.обеспечение'!G22+'6 ВМП, фин.обеспечение  '!G22</f>
        <v>611317459.19999993</v>
      </c>
      <c r="H22" s="107">
        <f>'7 МР в ДС, фин.обеспечение'!G22</f>
        <v>0</v>
      </c>
      <c r="I22" s="107">
        <f>'5 МР в КС, фин.обеспечение'!G22</f>
        <v>0</v>
      </c>
      <c r="K22" s="112"/>
    </row>
    <row r="23" spans="1:11" x14ac:dyDescent="0.25">
      <c r="A23" s="104">
        <v>17</v>
      </c>
      <c r="B23" s="105" t="s">
        <v>48</v>
      </c>
      <c r="C23" s="106">
        <f t="shared" si="0"/>
        <v>388305199.92999995</v>
      </c>
      <c r="D23" s="107">
        <f>'1.Скорая помощь, фин.обесп.'!H23</f>
        <v>0</v>
      </c>
      <c r="E23" s="107">
        <f>'2. АП фин.обесп.'!H23</f>
        <v>53353485.369999997</v>
      </c>
      <c r="F23" s="107">
        <f>'3. ДС, фин.обеспечение'!G23</f>
        <v>28055150.48</v>
      </c>
      <c r="G23" s="107">
        <f>'4 КС, фин.обеспечение'!G23+'6 ВМП, фин.обеспечение  '!G23</f>
        <v>255039206.82999998</v>
      </c>
      <c r="H23" s="107">
        <f>'7 МР в ДС, фин.обеспечение'!G23</f>
        <v>0</v>
      </c>
      <c r="I23" s="107">
        <f>'5 МР в КС, фин.обеспечение'!G23</f>
        <v>51857357.25</v>
      </c>
      <c r="K23" s="112"/>
    </row>
    <row r="24" spans="1:11" ht="26.25" x14ac:dyDescent="0.25">
      <c r="A24" s="104">
        <v>18</v>
      </c>
      <c r="B24" s="105" t="s">
        <v>49</v>
      </c>
      <c r="C24" s="106">
        <f t="shared" si="0"/>
        <v>200179793.87</v>
      </c>
      <c r="D24" s="107">
        <f>'1.Скорая помощь, фин.обесп.'!H24</f>
        <v>0</v>
      </c>
      <c r="E24" s="107">
        <f>'2. АП фин.обесп.'!H24</f>
        <v>3108280.07</v>
      </c>
      <c r="F24" s="107">
        <f>'3. ДС, фин.обеспечение'!G24</f>
        <v>34519015.850000001</v>
      </c>
      <c r="G24" s="107">
        <f>'4 КС, фин.обеспечение'!G24+'6 ВМП, фин.обеспечение  '!G24</f>
        <v>162552497.94999999</v>
      </c>
      <c r="H24" s="107">
        <f>'7 МР в ДС, фин.обеспечение'!G24</f>
        <v>0</v>
      </c>
      <c r="I24" s="107">
        <f>'5 МР в КС, фин.обеспечение'!G24</f>
        <v>0</v>
      </c>
      <c r="K24" s="112"/>
    </row>
    <row r="25" spans="1:11" x14ac:dyDescent="0.25">
      <c r="A25" s="104">
        <v>19</v>
      </c>
      <c r="B25" s="105" t="s">
        <v>50</v>
      </c>
      <c r="C25" s="106">
        <f t="shared" si="0"/>
        <v>104843299.44999999</v>
      </c>
      <c r="D25" s="107">
        <f>'1.Скорая помощь, фин.обесп.'!H25</f>
        <v>0</v>
      </c>
      <c r="E25" s="107">
        <f>'2. АП фин.обесп.'!H25</f>
        <v>39019895.68</v>
      </c>
      <c r="F25" s="107">
        <f>'3. ДС, фин.обеспечение'!G25</f>
        <v>24655905.809999999</v>
      </c>
      <c r="G25" s="107">
        <f>'4 КС, фин.обеспечение'!G25+'6 ВМП, фин.обеспечение  '!G25</f>
        <v>41167497.960000001</v>
      </c>
      <c r="H25" s="107">
        <f>'7 МР в ДС, фин.обеспечение'!G25</f>
        <v>0</v>
      </c>
      <c r="I25" s="107">
        <f>'5 МР в КС, фин.обеспечение'!G25</f>
        <v>0</v>
      </c>
      <c r="K25" s="112"/>
    </row>
    <row r="26" spans="1:11" ht="39" x14ac:dyDescent="0.25">
      <c r="A26" s="104">
        <v>20</v>
      </c>
      <c r="B26" s="105" t="s">
        <v>51</v>
      </c>
      <c r="C26" s="106">
        <f t="shared" si="0"/>
        <v>4562020.4800000004</v>
      </c>
      <c r="D26" s="107">
        <f>'1.Скорая помощь, фин.обесп.'!H26</f>
        <v>0</v>
      </c>
      <c r="E26" s="107">
        <f>'2. АП фин.обесп.'!H26</f>
        <v>4562020.4800000004</v>
      </c>
      <c r="F26" s="107">
        <f>'3. ДС, фин.обеспечение'!G26</f>
        <v>0</v>
      </c>
      <c r="G26" s="107">
        <f>'4 КС, фин.обеспечение'!G26+'6 ВМП, фин.обеспечение  '!G26</f>
        <v>0</v>
      </c>
      <c r="H26" s="107">
        <f>'7 МР в ДС, фин.обеспечение'!G26</f>
        <v>0</v>
      </c>
      <c r="I26" s="107">
        <f>'5 МР в КС, фин.обеспечение'!G26</f>
        <v>0</v>
      </c>
      <c r="K26" s="112"/>
    </row>
    <row r="27" spans="1:11" x14ac:dyDescent="0.25">
      <c r="A27" s="104">
        <v>21</v>
      </c>
      <c r="B27" s="105" t="s">
        <v>52</v>
      </c>
      <c r="C27" s="106">
        <f t="shared" si="0"/>
        <v>477642915.12</v>
      </c>
      <c r="D27" s="107">
        <f>'1.Скорая помощь, фин.обесп.'!H27</f>
        <v>0</v>
      </c>
      <c r="E27" s="107">
        <f>'2. АП фин.обесп.'!H27</f>
        <v>60676741</v>
      </c>
      <c r="F27" s="107">
        <f>'3. ДС, фин.обеспечение'!G27</f>
        <v>6408973.1200000001</v>
      </c>
      <c r="G27" s="107">
        <f>'4 КС, фин.обеспечение'!G27+'6 ВМП, фин.обеспечение  '!G27</f>
        <v>410557201</v>
      </c>
      <c r="H27" s="107">
        <f>'7 МР в ДС, фин.обеспечение'!G27</f>
        <v>0</v>
      </c>
      <c r="I27" s="107">
        <f>'5 МР в КС, фин.обеспечение'!G27</f>
        <v>0</v>
      </c>
      <c r="K27" s="112"/>
    </row>
    <row r="28" spans="1:11" ht="26.25" x14ac:dyDescent="0.25">
      <c r="A28" s="104">
        <v>22</v>
      </c>
      <c r="B28" s="105" t="s">
        <v>53</v>
      </c>
      <c r="C28" s="106">
        <f t="shared" si="0"/>
        <v>26212333.98</v>
      </c>
      <c r="D28" s="107">
        <f>'1.Скорая помощь, фин.обесп.'!H28</f>
        <v>0</v>
      </c>
      <c r="E28" s="107">
        <f>'2. АП фин.обесп.'!H28</f>
        <v>20962398.140000001</v>
      </c>
      <c r="F28" s="107">
        <f>'3. ДС, фин.обеспечение'!G28</f>
        <v>1570535.38</v>
      </c>
      <c r="G28" s="107">
        <f>'4 КС, фин.обеспечение'!G28+'6 ВМП, фин.обеспечение  '!G28</f>
        <v>3679400.46</v>
      </c>
      <c r="H28" s="107">
        <f>'7 МР в ДС, фин.обеспечение'!G28</f>
        <v>0</v>
      </c>
      <c r="I28" s="107">
        <f>'5 МР в КС, фин.обеспечение'!G28</f>
        <v>0</v>
      </c>
      <c r="K28" s="112"/>
    </row>
    <row r="29" spans="1:11" x14ac:dyDescent="0.25">
      <c r="A29" s="104">
        <v>23</v>
      </c>
      <c r="B29" s="105" t="s">
        <v>54</v>
      </c>
      <c r="C29" s="106">
        <f t="shared" si="0"/>
        <v>1059600343.88</v>
      </c>
      <c r="D29" s="107">
        <f>'1.Скорая помощь, фин.обесп.'!H29</f>
        <v>335989924.31</v>
      </c>
      <c r="E29" s="107">
        <f>'2. АП фин.обесп.'!H29</f>
        <v>45394552.18</v>
      </c>
      <c r="F29" s="107">
        <f>'3. ДС, фин.обеспечение'!G29</f>
        <v>0</v>
      </c>
      <c r="G29" s="107">
        <f>'4 КС, фин.обеспечение'!G29+'6 ВМП, фин.обеспечение  '!G29</f>
        <v>678215867.38999999</v>
      </c>
      <c r="H29" s="107">
        <f>'7 МР в ДС, фин.обеспечение'!G29</f>
        <v>0</v>
      </c>
      <c r="I29" s="107">
        <f>'5 МР в КС, фин.обеспечение'!G29</f>
        <v>0</v>
      </c>
      <c r="K29" s="112"/>
    </row>
    <row r="30" spans="1:11" x14ac:dyDescent="0.25">
      <c r="A30" s="104">
        <v>24</v>
      </c>
      <c r="B30" s="105" t="s">
        <v>55</v>
      </c>
      <c r="C30" s="106">
        <f t="shared" si="0"/>
        <v>677876291.72000003</v>
      </c>
      <c r="D30" s="107">
        <f>'1.Скорая помощь, фин.обесп.'!H30</f>
        <v>0</v>
      </c>
      <c r="E30" s="107">
        <f>'2. АП фин.обесп.'!H30</f>
        <v>646824843.64999998</v>
      </c>
      <c r="F30" s="107">
        <f>'3. ДС, фин.обеспечение'!G30</f>
        <v>31051448.07</v>
      </c>
      <c r="G30" s="107">
        <f>'4 КС, фин.обеспечение'!G30+'6 ВМП, фин.обеспечение  '!G30</f>
        <v>0</v>
      </c>
      <c r="H30" s="107">
        <f>'7 МР в ДС, фин.обеспечение'!G30</f>
        <v>0</v>
      </c>
      <c r="I30" s="107">
        <f>'5 МР в КС, фин.обеспечение'!G30</f>
        <v>0</v>
      </c>
      <c r="K30" s="112"/>
    </row>
    <row r="31" spans="1:11" x14ac:dyDescent="0.25">
      <c r="A31" s="104">
        <v>25</v>
      </c>
      <c r="B31" s="105" t="s">
        <v>56</v>
      </c>
      <c r="C31" s="106">
        <f t="shared" si="0"/>
        <v>629191771.50999999</v>
      </c>
      <c r="D31" s="107">
        <f>'1.Скорая помощь, фин.обесп.'!H31</f>
        <v>0</v>
      </c>
      <c r="E31" s="107">
        <f>'2. АП фин.обесп.'!H31</f>
        <v>576888655.48000002</v>
      </c>
      <c r="F31" s="107">
        <f>'3. ДС, фин.обеспечение'!G31</f>
        <v>52303116.030000001</v>
      </c>
      <c r="G31" s="107">
        <f>'4 КС, фин.обеспечение'!G31+'6 ВМП, фин.обеспечение  '!G31</f>
        <v>0</v>
      </c>
      <c r="H31" s="107">
        <f>'7 МР в ДС, фин.обеспечение'!G31</f>
        <v>0</v>
      </c>
      <c r="I31" s="107">
        <f>'5 МР в КС, фин.обеспечение'!G31</f>
        <v>0</v>
      </c>
      <c r="K31" s="112"/>
    </row>
    <row r="32" spans="1:11" x14ac:dyDescent="0.25">
      <c r="A32" s="104">
        <v>26</v>
      </c>
      <c r="B32" s="105" t="s">
        <v>57</v>
      </c>
      <c r="C32" s="106">
        <f t="shared" si="0"/>
        <v>532623101.94</v>
      </c>
      <c r="D32" s="107">
        <f>'1.Скорая помощь, фин.обесп.'!H32</f>
        <v>0</v>
      </c>
      <c r="E32" s="107">
        <f>'2. АП фин.обесп.'!H32</f>
        <v>492894201.94</v>
      </c>
      <c r="F32" s="107">
        <f>'3. ДС, фин.обеспечение'!G32</f>
        <v>39728900</v>
      </c>
      <c r="G32" s="107">
        <f>'4 КС, фин.обеспечение'!G32+'6 ВМП, фин.обеспечение  '!G32</f>
        <v>0</v>
      </c>
      <c r="H32" s="107">
        <f>'7 МР в ДС, фин.обеспечение'!G32</f>
        <v>0</v>
      </c>
      <c r="I32" s="107">
        <f>'5 МР в КС, фин.обеспечение'!G32</f>
        <v>0</v>
      </c>
      <c r="K32" s="112"/>
    </row>
    <row r="33" spans="1:11" ht="26.25" x14ac:dyDescent="0.25">
      <c r="A33" s="104">
        <v>27</v>
      </c>
      <c r="B33" s="105" t="s">
        <v>58</v>
      </c>
      <c r="C33" s="106">
        <f t="shared" si="0"/>
        <v>147069034.97999999</v>
      </c>
      <c r="D33" s="107">
        <f>'1.Скорая помощь, фин.обесп.'!H33</f>
        <v>0</v>
      </c>
      <c r="E33" s="107">
        <f>'2. АП фин.обесп.'!H33</f>
        <v>147069034.97999999</v>
      </c>
      <c r="F33" s="107">
        <f>'3. ДС, фин.обеспечение'!G33</f>
        <v>0</v>
      </c>
      <c r="G33" s="107">
        <f>'4 КС, фин.обеспечение'!G33+'6 ВМП, фин.обеспечение  '!G33</f>
        <v>0</v>
      </c>
      <c r="H33" s="107">
        <f>'7 МР в ДС, фин.обеспечение'!G33</f>
        <v>0</v>
      </c>
      <c r="I33" s="107">
        <f>'5 МР в КС, фин.обеспечение'!G33</f>
        <v>0</v>
      </c>
      <c r="K33" s="112"/>
    </row>
    <row r="34" spans="1:11" x14ac:dyDescent="0.25">
      <c r="A34" s="104">
        <v>28</v>
      </c>
      <c r="B34" s="105" t="s">
        <v>59</v>
      </c>
      <c r="C34" s="106">
        <f t="shared" si="0"/>
        <v>813385746.16999996</v>
      </c>
      <c r="D34" s="107">
        <f>'1.Скорая помощь, фин.обесп.'!H34</f>
        <v>104256267.3</v>
      </c>
      <c r="E34" s="107">
        <f>'2. АП фин.обесп.'!H34</f>
        <v>421970996.63999999</v>
      </c>
      <c r="F34" s="107">
        <f>'3. ДС, фин.обеспечение'!G34</f>
        <v>41912323.93</v>
      </c>
      <c r="G34" s="107">
        <f>'4 КС, фин.обеспечение'!G34+'6 ВМП, фин.обеспечение  '!G34</f>
        <v>231467105.99000001</v>
      </c>
      <c r="H34" s="107">
        <f>'7 МР в ДС, фин.обеспечение'!G34</f>
        <v>8110035.0199999996</v>
      </c>
      <c r="I34" s="107">
        <f>'5 МР в КС, фин.обеспечение'!G34</f>
        <v>5669017.29</v>
      </c>
      <c r="K34" s="112"/>
    </row>
    <row r="35" spans="1:11" x14ac:dyDescent="0.25">
      <c r="A35" s="104">
        <v>29</v>
      </c>
      <c r="B35" s="105" t="s">
        <v>60</v>
      </c>
      <c r="C35" s="106">
        <f t="shared" si="0"/>
        <v>186423055.79000002</v>
      </c>
      <c r="D35" s="107">
        <f>'1.Скорая помощь, фин.обесп.'!H35</f>
        <v>0</v>
      </c>
      <c r="E35" s="107">
        <f>'2. АП фин.обесп.'!H35</f>
        <v>68500976.650000006</v>
      </c>
      <c r="F35" s="107">
        <f>'3. ДС, фин.обеспечение'!G35</f>
        <v>16516450.960000001</v>
      </c>
      <c r="G35" s="107">
        <f>'4 КС, фин.обеспечение'!G35+'6 ВМП, фин.обеспечение  '!G35</f>
        <v>75037449.219999999</v>
      </c>
      <c r="H35" s="107">
        <f>'7 МР в ДС, фин.обеспечение'!G35</f>
        <v>8567095.5299999993</v>
      </c>
      <c r="I35" s="107">
        <f>'5 МР в КС, фин.обеспечение'!G35</f>
        <v>17801083.43</v>
      </c>
      <c r="K35" s="112"/>
    </row>
    <row r="36" spans="1:11" x14ac:dyDescent="0.25">
      <c r="A36" s="104">
        <v>30</v>
      </c>
      <c r="B36" s="105" t="s">
        <v>61</v>
      </c>
      <c r="C36" s="106">
        <f t="shared" si="0"/>
        <v>1688459.98</v>
      </c>
      <c r="D36" s="107">
        <f>'1.Скорая помощь, фин.обесп.'!H36</f>
        <v>0</v>
      </c>
      <c r="E36" s="107">
        <f>'2. АП фин.обесп.'!H36</f>
        <v>1688459.98</v>
      </c>
      <c r="F36" s="107">
        <f>'3. ДС, фин.обеспечение'!G36</f>
        <v>0</v>
      </c>
      <c r="G36" s="107">
        <f>'4 КС, фин.обеспечение'!G36+'6 ВМП, фин.обеспечение  '!G36</f>
        <v>0</v>
      </c>
      <c r="H36" s="107">
        <f>'7 МР в ДС, фин.обеспечение'!G36</f>
        <v>0</v>
      </c>
      <c r="I36" s="107">
        <f>'5 МР в КС, фин.обеспечение'!G36</f>
        <v>0</v>
      </c>
      <c r="K36" s="112"/>
    </row>
    <row r="37" spans="1:11" x14ac:dyDescent="0.25">
      <c r="A37" s="104">
        <v>31</v>
      </c>
      <c r="B37" s="105" t="s">
        <v>62</v>
      </c>
      <c r="C37" s="106">
        <f t="shared" si="0"/>
        <v>11978475.939999999</v>
      </c>
      <c r="D37" s="107">
        <f>'1.Скорая помощь, фин.обесп.'!H37</f>
        <v>0</v>
      </c>
      <c r="E37" s="107">
        <f>'2. АП фин.обесп.'!H37</f>
        <v>10980686.199999999</v>
      </c>
      <c r="F37" s="107">
        <f>'3. ДС, фин.обеспечение'!G37</f>
        <v>997789.74</v>
      </c>
      <c r="G37" s="107">
        <f>'4 КС, фин.обеспечение'!G37+'6 ВМП, фин.обеспечение  '!G37</f>
        <v>0</v>
      </c>
      <c r="H37" s="107">
        <f>'7 МР в ДС, фин.обеспечение'!G37</f>
        <v>0</v>
      </c>
      <c r="I37" s="107">
        <f>'5 МР в КС, фин.обеспечение'!G37</f>
        <v>0</v>
      </c>
      <c r="K37" s="112"/>
    </row>
    <row r="38" spans="1:11" x14ac:dyDescent="0.25">
      <c r="A38" s="104">
        <v>32</v>
      </c>
      <c r="B38" s="105" t="s">
        <v>63</v>
      </c>
      <c r="C38" s="106">
        <f t="shared" si="0"/>
        <v>53554447.700000003</v>
      </c>
      <c r="D38" s="107">
        <f>'1.Скорая помощь, фин.обесп.'!H38</f>
        <v>0</v>
      </c>
      <c r="E38" s="107">
        <f>'2. АП фин.обесп.'!H38</f>
        <v>4552824</v>
      </c>
      <c r="F38" s="107">
        <f>'3. ДС, фин.обеспечение'!G38</f>
        <v>49001623.700000003</v>
      </c>
      <c r="G38" s="107">
        <f>'4 КС, фин.обеспечение'!G38+'6 ВМП, фин.обеспечение  '!G38</f>
        <v>0</v>
      </c>
      <c r="H38" s="107">
        <f>'7 МР в ДС, фин.обеспечение'!G38</f>
        <v>0</v>
      </c>
      <c r="I38" s="107">
        <f>'5 МР в КС, фин.обеспечение'!G38</f>
        <v>0</v>
      </c>
      <c r="K38" s="112"/>
    </row>
    <row r="39" spans="1:11" x14ac:dyDescent="0.25">
      <c r="A39" s="104">
        <v>33</v>
      </c>
      <c r="B39" s="105" t="s">
        <v>64</v>
      </c>
      <c r="C39" s="106">
        <f t="shared" si="0"/>
        <v>7301556.3799999999</v>
      </c>
      <c r="D39" s="107">
        <f>'1.Скорая помощь, фин.обесп.'!H39</f>
        <v>0</v>
      </c>
      <c r="E39" s="107">
        <f>'2. АП фин.обесп.'!H39</f>
        <v>3963077.11</v>
      </c>
      <c r="F39" s="107">
        <f>'3. ДС, фин.обеспечение'!G39</f>
        <v>3338479.27</v>
      </c>
      <c r="G39" s="107">
        <f>'4 КС, фин.обеспечение'!G39+'6 ВМП, фин.обеспечение  '!G39</f>
        <v>0</v>
      </c>
      <c r="H39" s="107">
        <f>'7 МР в ДС, фин.обеспечение'!G39</f>
        <v>0</v>
      </c>
      <c r="I39" s="107">
        <f>'5 МР в КС, фин.обеспечение'!G39</f>
        <v>0</v>
      </c>
      <c r="K39" s="112"/>
    </row>
    <row r="40" spans="1:11" x14ac:dyDescent="0.25">
      <c r="A40" s="104">
        <v>34</v>
      </c>
      <c r="B40" s="105" t="s">
        <v>65</v>
      </c>
      <c r="C40" s="106">
        <f t="shared" si="0"/>
        <v>87634724.530000001</v>
      </c>
      <c r="D40" s="107">
        <f>'1.Скорая помощь, фин.обесп.'!H40</f>
        <v>0</v>
      </c>
      <c r="E40" s="107">
        <f>'2. АП фин.обесп.'!H40</f>
        <v>0</v>
      </c>
      <c r="F40" s="107">
        <f>'3. ДС, фин.обеспечение'!G40</f>
        <v>87634724.530000001</v>
      </c>
      <c r="G40" s="107">
        <f>'4 КС, фин.обеспечение'!G40+'6 ВМП, фин.обеспечение  '!G40</f>
        <v>0</v>
      </c>
      <c r="H40" s="107">
        <f>'7 МР в ДС, фин.обеспечение'!G40</f>
        <v>0</v>
      </c>
      <c r="I40" s="107">
        <f>'5 МР в КС, фин.обеспечение'!G40</f>
        <v>0</v>
      </c>
      <c r="K40" s="112"/>
    </row>
    <row r="41" spans="1:11" x14ac:dyDescent="0.25">
      <c r="A41" s="104">
        <v>35</v>
      </c>
      <c r="B41" s="105" t="s">
        <v>66</v>
      </c>
      <c r="C41" s="106">
        <f t="shared" si="0"/>
        <v>102170420.34</v>
      </c>
      <c r="D41" s="107">
        <f>'1.Скорая помощь, фин.обесп.'!H41</f>
        <v>0</v>
      </c>
      <c r="E41" s="107">
        <f>'2. АП фин.обесп.'!H41</f>
        <v>0</v>
      </c>
      <c r="F41" s="107">
        <f>'3. ДС, фин.обеспечение'!G41</f>
        <v>102170420.34</v>
      </c>
      <c r="G41" s="107">
        <f>'4 КС, фин.обеспечение'!G41+'6 ВМП, фин.обеспечение  '!G41</f>
        <v>0</v>
      </c>
      <c r="H41" s="107">
        <f>'7 МР в ДС, фин.обеспечение'!G41</f>
        <v>0</v>
      </c>
      <c r="I41" s="107">
        <f>'5 МР в КС, фин.обеспечение'!G41</f>
        <v>0</v>
      </c>
      <c r="K41" s="112"/>
    </row>
    <row r="42" spans="1:11" x14ac:dyDescent="0.25">
      <c r="A42" s="104">
        <v>36</v>
      </c>
      <c r="B42" s="105" t="s">
        <v>67</v>
      </c>
      <c r="C42" s="106">
        <f t="shared" si="0"/>
        <v>14060540.6</v>
      </c>
      <c r="D42" s="107">
        <f>'1.Скорая помощь, фин.обесп.'!H42</f>
        <v>0</v>
      </c>
      <c r="E42" s="107">
        <f>'2. АП фин.обесп.'!H42</f>
        <v>14060540.6</v>
      </c>
      <c r="F42" s="107">
        <f>'3. ДС, фин.обеспечение'!G42</f>
        <v>0</v>
      </c>
      <c r="G42" s="107">
        <f>'4 КС, фин.обеспечение'!G42+'6 ВМП, фин.обеспечение  '!G42</f>
        <v>0</v>
      </c>
      <c r="H42" s="107">
        <f>'7 МР в ДС, фин.обеспечение'!G42</f>
        <v>0</v>
      </c>
      <c r="I42" s="107">
        <f>'5 МР в КС, фин.обеспечение'!G42</f>
        <v>0</v>
      </c>
      <c r="K42" s="112"/>
    </row>
    <row r="43" spans="1:11" x14ac:dyDescent="0.25">
      <c r="A43" s="104">
        <v>37</v>
      </c>
      <c r="B43" s="105" t="s">
        <v>68</v>
      </c>
      <c r="C43" s="106">
        <f t="shared" si="0"/>
        <v>11559477.310000001</v>
      </c>
      <c r="D43" s="107">
        <f>'1.Скорая помощь, фин.обесп.'!H43</f>
        <v>0</v>
      </c>
      <c r="E43" s="107">
        <f>'2. АП фин.обесп.'!H43</f>
        <v>0</v>
      </c>
      <c r="F43" s="107">
        <f>'3. ДС, фин.обеспечение'!G43</f>
        <v>0</v>
      </c>
      <c r="G43" s="107">
        <f>'4 КС, фин.обеспечение'!G43+'6 ВМП, фин.обеспечение  '!G43</f>
        <v>0</v>
      </c>
      <c r="H43" s="107">
        <f>'7 МР в ДС, фин.обеспечение'!G43</f>
        <v>0</v>
      </c>
      <c r="I43" s="107">
        <f>'5 МР в КС, фин.обеспечение'!G43</f>
        <v>11559477.310000001</v>
      </c>
      <c r="K43" s="112"/>
    </row>
    <row r="44" spans="1:11" x14ac:dyDescent="0.25">
      <c r="A44" s="104">
        <v>38</v>
      </c>
      <c r="B44" s="105" t="s">
        <v>69</v>
      </c>
      <c r="C44" s="106">
        <f t="shared" si="0"/>
        <v>3876184.8</v>
      </c>
      <c r="D44" s="107">
        <f>'1.Скорая помощь, фин.обесп.'!H44</f>
        <v>0</v>
      </c>
      <c r="E44" s="107">
        <f>'2. АП фин.обесп.'!H44</f>
        <v>0</v>
      </c>
      <c r="F44" s="107">
        <f>'3. ДС, фин.обеспечение'!G44</f>
        <v>3876184.8</v>
      </c>
      <c r="G44" s="107">
        <f>'4 КС, фин.обеспечение'!G44+'6 ВМП, фин.обеспечение  '!G44</f>
        <v>0</v>
      </c>
      <c r="H44" s="107">
        <f>'7 МР в ДС, фин.обеспечение'!G44</f>
        <v>0</v>
      </c>
      <c r="I44" s="107">
        <f>'5 МР в КС, фин.обеспечение'!G44</f>
        <v>0</v>
      </c>
      <c r="K44" s="112"/>
    </row>
    <row r="45" spans="1:11" x14ac:dyDescent="0.25">
      <c r="A45" s="104">
        <v>39</v>
      </c>
      <c r="B45" s="105" t="s">
        <v>70</v>
      </c>
      <c r="C45" s="106">
        <f t="shared" si="0"/>
        <v>15608785.51</v>
      </c>
      <c r="D45" s="107">
        <f>'1.Скорая помощь, фин.обесп.'!H45</f>
        <v>0</v>
      </c>
      <c r="E45" s="107">
        <f>'2. АП фин.обесп.'!H45</f>
        <v>1004718</v>
      </c>
      <c r="F45" s="107">
        <f>'3. ДС, фин.обеспечение'!G45</f>
        <v>14604067.51</v>
      </c>
      <c r="G45" s="107">
        <f>'4 КС, фин.обеспечение'!G45+'6 ВМП, фин.обеспечение  '!G45</f>
        <v>0</v>
      </c>
      <c r="H45" s="107">
        <f>'7 МР в ДС, фин.обеспечение'!G45</f>
        <v>0</v>
      </c>
      <c r="I45" s="107">
        <f>'5 МР в КС, фин.обеспечение'!G45</f>
        <v>0</v>
      </c>
      <c r="K45" s="112"/>
    </row>
    <row r="46" spans="1:11" x14ac:dyDescent="0.25">
      <c r="A46" s="104">
        <v>40</v>
      </c>
      <c r="B46" s="105" t="s">
        <v>71</v>
      </c>
      <c r="C46" s="106">
        <f t="shared" si="0"/>
        <v>23836790.900000002</v>
      </c>
      <c r="D46" s="107">
        <f>'1.Скорая помощь, фин.обесп.'!H46</f>
        <v>0</v>
      </c>
      <c r="E46" s="107">
        <f>'2. АП фин.обесп.'!H46</f>
        <v>0</v>
      </c>
      <c r="F46" s="107">
        <f>'3. ДС, фин.обеспечение'!G46</f>
        <v>18292038.210000001</v>
      </c>
      <c r="G46" s="107">
        <f>'4 КС, фин.обеспечение'!G46+'6 ВМП, фин.обеспечение  '!G46</f>
        <v>5544752.6900000004</v>
      </c>
      <c r="H46" s="107">
        <f>'7 МР в ДС, фин.обеспечение'!G46</f>
        <v>0</v>
      </c>
      <c r="I46" s="107">
        <f>'5 МР в КС, фин.обеспечение'!G46</f>
        <v>0</v>
      </c>
      <c r="K46" s="112"/>
    </row>
    <row r="47" spans="1:11" x14ac:dyDescent="0.25">
      <c r="A47" s="104">
        <v>41</v>
      </c>
      <c r="B47" s="105" t="s">
        <v>72</v>
      </c>
      <c r="C47" s="106">
        <f t="shared" si="0"/>
        <v>1683753.8399999999</v>
      </c>
      <c r="D47" s="107">
        <f>'1.Скорая помощь, фин.обесп.'!H47</f>
        <v>0</v>
      </c>
      <c r="E47" s="107">
        <f>'2. АП фин.обесп.'!H47</f>
        <v>133279.92000000001</v>
      </c>
      <c r="F47" s="107">
        <f>'3. ДС, фин.обеспечение'!G47</f>
        <v>1550473.92</v>
      </c>
      <c r="G47" s="107">
        <f>'4 КС, фин.обеспечение'!G47+'6 ВМП, фин.обеспечение  '!G47</f>
        <v>0</v>
      </c>
      <c r="H47" s="107">
        <f>'7 МР в ДС, фин.обеспечение'!G47</f>
        <v>0</v>
      </c>
      <c r="I47" s="107">
        <f>'5 МР в КС, фин.обеспечение'!G47</f>
        <v>0</v>
      </c>
      <c r="K47" s="112"/>
    </row>
    <row r="48" spans="1:11" x14ac:dyDescent="0.25">
      <c r="A48" s="104">
        <v>42</v>
      </c>
      <c r="B48" s="105" t="s">
        <v>73</v>
      </c>
      <c r="C48" s="106">
        <f t="shared" si="0"/>
        <v>13484270.050000001</v>
      </c>
      <c r="D48" s="107">
        <f>'1.Скорая помощь, фин.обесп.'!H48</f>
        <v>0</v>
      </c>
      <c r="E48" s="107">
        <f>'2. АП фин.обесп.'!H48</f>
        <v>5890798.0499999998</v>
      </c>
      <c r="F48" s="107">
        <f>'3. ДС, фин.обеспечение'!G48</f>
        <v>7593472</v>
      </c>
      <c r="G48" s="107">
        <f>'4 КС, фин.обеспечение'!G48+'6 ВМП, фин.обеспечение  '!G48</f>
        <v>0</v>
      </c>
      <c r="H48" s="107">
        <f>'7 МР в ДС, фин.обеспечение'!G48</f>
        <v>0</v>
      </c>
      <c r="I48" s="107">
        <f>'5 МР в КС, фин.обеспечение'!G48</f>
        <v>0</v>
      </c>
      <c r="K48" s="112"/>
    </row>
    <row r="49" spans="1:11" x14ac:dyDescent="0.25">
      <c r="A49" s="104">
        <v>43</v>
      </c>
      <c r="B49" s="105" t="s">
        <v>74</v>
      </c>
      <c r="C49" s="106">
        <f t="shared" si="0"/>
        <v>789389.73</v>
      </c>
      <c r="D49" s="107">
        <f>'1.Скорая помощь, фин.обесп.'!H49</f>
        <v>0</v>
      </c>
      <c r="E49" s="107">
        <f>'2. АП фин.обесп.'!H49</f>
        <v>789389.73</v>
      </c>
      <c r="F49" s="107">
        <f>'3. ДС, фин.обеспечение'!G49</f>
        <v>0</v>
      </c>
      <c r="G49" s="107">
        <f>'4 КС, фин.обеспечение'!G49+'6 ВМП, фин.обеспечение  '!G49</f>
        <v>0</v>
      </c>
      <c r="H49" s="107">
        <f>'7 МР в ДС, фин.обеспечение'!G49</f>
        <v>0</v>
      </c>
      <c r="I49" s="107">
        <f>'5 МР в КС, фин.обеспечение'!G49</f>
        <v>0</v>
      </c>
      <c r="K49" s="112"/>
    </row>
    <row r="50" spans="1:11" x14ac:dyDescent="0.25">
      <c r="A50" s="104">
        <v>44</v>
      </c>
      <c r="B50" s="105" t="s">
        <v>75</v>
      </c>
      <c r="C50" s="106">
        <f t="shared" si="0"/>
        <v>4296072.22</v>
      </c>
      <c r="D50" s="107">
        <f>'1.Скорая помощь, фин.обесп.'!H50</f>
        <v>0</v>
      </c>
      <c r="E50" s="107">
        <f>'2. АП фин.обесп.'!H50</f>
        <v>4296072.22</v>
      </c>
      <c r="F50" s="107">
        <f>'3. ДС, фин.обеспечение'!G50</f>
        <v>0</v>
      </c>
      <c r="G50" s="107">
        <f>'4 КС, фин.обеспечение'!G50+'6 ВМП, фин.обеспечение  '!G50</f>
        <v>0</v>
      </c>
      <c r="H50" s="107">
        <f>'7 МР в ДС, фин.обеспечение'!G50</f>
        <v>0</v>
      </c>
      <c r="I50" s="107">
        <f>'5 МР в КС, фин.обеспечение'!G50</f>
        <v>0</v>
      </c>
      <c r="K50" s="112"/>
    </row>
    <row r="51" spans="1:11" x14ac:dyDescent="0.25">
      <c r="A51" s="104">
        <v>45</v>
      </c>
      <c r="B51" s="105" t="s">
        <v>76</v>
      </c>
      <c r="C51" s="106">
        <f t="shared" si="0"/>
        <v>6574940.4800000004</v>
      </c>
      <c r="D51" s="107">
        <f>'1.Скорая помощь, фин.обесп.'!H51</f>
        <v>0</v>
      </c>
      <c r="E51" s="107">
        <f>'2. АП фин.обесп.'!H51</f>
        <v>0</v>
      </c>
      <c r="F51" s="107">
        <f>'3. ДС, фин.обеспечение'!G51</f>
        <v>6574940.4800000004</v>
      </c>
      <c r="G51" s="107">
        <f>'4 КС, фин.обеспечение'!G51+'6 ВМП, фин.обеспечение  '!G51</f>
        <v>0</v>
      </c>
      <c r="H51" s="107">
        <f>'7 МР в ДС, фин.обеспечение'!G51</f>
        <v>0</v>
      </c>
      <c r="I51" s="107">
        <f>'5 МР в КС, фин.обеспечение'!G51</f>
        <v>0</v>
      </c>
      <c r="K51" s="112"/>
    </row>
    <row r="52" spans="1:11" x14ac:dyDescent="0.25">
      <c r="A52" s="104">
        <v>46</v>
      </c>
      <c r="B52" s="105" t="s">
        <v>77</v>
      </c>
      <c r="C52" s="106">
        <f t="shared" si="0"/>
        <v>1128051</v>
      </c>
      <c r="D52" s="107">
        <f>'1.Скорая помощь, фин.обесп.'!H52</f>
        <v>0</v>
      </c>
      <c r="E52" s="107">
        <f>'2. АП фин.обесп.'!H52</f>
        <v>1128051</v>
      </c>
      <c r="F52" s="107">
        <f>'3. ДС, фин.обеспечение'!G52</f>
        <v>0</v>
      </c>
      <c r="G52" s="107">
        <f>'4 КС, фин.обеспечение'!G52+'6 ВМП, фин.обеспечение  '!G52</f>
        <v>0</v>
      </c>
      <c r="H52" s="107">
        <f>'7 МР в ДС, фин.обеспечение'!G52</f>
        <v>0</v>
      </c>
      <c r="I52" s="107">
        <f>'5 МР в КС, фин.обеспечение'!G52</f>
        <v>0</v>
      </c>
      <c r="K52" s="112"/>
    </row>
    <row r="53" spans="1:11" x14ac:dyDescent="0.25">
      <c r="A53" s="104">
        <v>47</v>
      </c>
      <c r="B53" s="105" t="s">
        <v>78</v>
      </c>
      <c r="C53" s="106">
        <f t="shared" si="0"/>
        <v>4903894.8899999997</v>
      </c>
      <c r="D53" s="107">
        <f>'1.Скорая помощь, фин.обесп.'!H53</f>
        <v>0</v>
      </c>
      <c r="E53" s="107">
        <f>'2. АП фин.обесп.'!H53</f>
        <v>1831013.95</v>
      </c>
      <c r="F53" s="107">
        <f>'3. ДС, фин.обеспечение'!G53</f>
        <v>3072880.94</v>
      </c>
      <c r="G53" s="107">
        <f>'4 КС, фин.обеспечение'!G53+'6 ВМП, фин.обеспечение  '!G53</f>
        <v>0</v>
      </c>
      <c r="H53" s="107">
        <f>'7 МР в ДС, фин.обеспечение'!G53</f>
        <v>0</v>
      </c>
      <c r="I53" s="107">
        <f>'5 МР в КС, фин.обеспечение'!G53</f>
        <v>0</v>
      </c>
      <c r="K53" s="112"/>
    </row>
    <row r="54" spans="1:11" x14ac:dyDescent="0.25">
      <c r="A54" s="104">
        <v>48</v>
      </c>
      <c r="B54" s="105" t="s">
        <v>79</v>
      </c>
      <c r="C54" s="106">
        <f t="shared" si="0"/>
        <v>0</v>
      </c>
      <c r="D54" s="107">
        <f>'1.Скорая помощь, фин.обесп.'!H54</f>
        <v>0</v>
      </c>
      <c r="E54" s="107">
        <f>'2. АП фин.обесп.'!H54</f>
        <v>0</v>
      </c>
      <c r="F54" s="107">
        <f>'3. ДС, фин.обеспечение'!G54</f>
        <v>0</v>
      </c>
      <c r="G54" s="107">
        <f>'4 КС, фин.обеспечение'!G54+'6 ВМП, фин.обеспечение  '!G54</f>
        <v>0</v>
      </c>
      <c r="H54" s="107">
        <f>'7 МР в ДС, фин.обеспечение'!G54</f>
        <v>0</v>
      </c>
      <c r="I54" s="107">
        <f>'5 МР в КС, фин.обеспечение'!G54</f>
        <v>0</v>
      </c>
      <c r="K54" s="112"/>
    </row>
    <row r="55" spans="1:11" x14ac:dyDescent="0.25">
      <c r="A55" s="104">
        <v>49</v>
      </c>
      <c r="B55" s="105" t="s">
        <v>80</v>
      </c>
      <c r="C55" s="106">
        <f t="shared" si="0"/>
        <v>0</v>
      </c>
      <c r="D55" s="107">
        <f>'1.Скорая помощь, фин.обесп.'!H55</f>
        <v>0</v>
      </c>
      <c r="E55" s="107">
        <f>'2. АП фин.обесп.'!H55</f>
        <v>0</v>
      </c>
      <c r="F55" s="107">
        <f>'3. ДС, фин.обеспечение'!G55</f>
        <v>0</v>
      </c>
      <c r="G55" s="107">
        <f>'4 КС, фин.обеспечение'!G55+'6 ВМП, фин.обеспечение  '!G55</f>
        <v>0</v>
      </c>
      <c r="H55" s="107">
        <f>'7 МР в ДС, фин.обеспечение'!G55</f>
        <v>0</v>
      </c>
      <c r="I55" s="107">
        <f>'5 МР в КС, фин.обеспечение'!G55</f>
        <v>0</v>
      </c>
      <c r="K55" s="112"/>
    </row>
    <row r="56" spans="1:11" x14ac:dyDescent="0.25">
      <c r="A56" s="104">
        <v>50</v>
      </c>
      <c r="B56" s="105" t="s">
        <v>81</v>
      </c>
      <c r="C56" s="106">
        <f t="shared" si="0"/>
        <v>0</v>
      </c>
      <c r="D56" s="107">
        <f>'1.Скорая помощь, фин.обесп.'!H56</f>
        <v>0</v>
      </c>
      <c r="E56" s="107">
        <f>'2. АП фин.обесп.'!H56</f>
        <v>0</v>
      </c>
      <c r="F56" s="107">
        <f>'3. ДС, фин.обеспечение'!G56</f>
        <v>0</v>
      </c>
      <c r="G56" s="107">
        <f>'4 КС, фин.обеспечение'!G56+'6 ВМП, фин.обеспечение  '!G56</f>
        <v>0</v>
      </c>
      <c r="H56" s="107">
        <f>'7 МР в ДС, фин.обеспечение'!G56</f>
        <v>0</v>
      </c>
      <c r="I56" s="107">
        <f>'5 МР в КС, фин.обеспечение'!G56</f>
        <v>0</v>
      </c>
      <c r="K56" s="112"/>
    </row>
    <row r="57" spans="1:11" x14ac:dyDescent="0.25">
      <c r="A57" s="104">
        <v>51</v>
      </c>
      <c r="B57" s="105" t="s">
        <v>82</v>
      </c>
      <c r="C57" s="106">
        <f t="shared" si="0"/>
        <v>0</v>
      </c>
      <c r="D57" s="107">
        <f>'1.Скорая помощь, фин.обесп.'!H57</f>
        <v>0</v>
      </c>
      <c r="E57" s="107">
        <f>'2. АП фин.обесп.'!H57</f>
        <v>0</v>
      </c>
      <c r="F57" s="107">
        <f>'3. ДС, фин.обеспечение'!G57</f>
        <v>0</v>
      </c>
      <c r="G57" s="107">
        <f>'4 КС, фин.обеспечение'!G57+'6 ВМП, фин.обеспечение  '!G57</f>
        <v>0</v>
      </c>
      <c r="H57" s="107">
        <f>'7 МР в ДС, фин.обеспечение'!G57</f>
        <v>0</v>
      </c>
      <c r="I57" s="107">
        <f>'5 МР в КС, фин.обеспечение'!G57</f>
        <v>0</v>
      </c>
      <c r="K57" s="112"/>
    </row>
    <row r="58" spans="1:11" x14ac:dyDescent="0.25">
      <c r="A58" s="104">
        <v>52</v>
      </c>
      <c r="B58" s="105" t="s">
        <v>83</v>
      </c>
      <c r="C58" s="106">
        <f t="shared" si="0"/>
        <v>0</v>
      </c>
      <c r="D58" s="107">
        <f>'1.Скорая помощь, фин.обесп.'!H58</f>
        <v>0</v>
      </c>
      <c r="E58" s="107">
        <f>'2. АП фин.обесп.'!H58</f>
        <v>0</v>
      </c>
      <c r="F58" s="107">
        <f>'3. ДС, фин.обеспечение'!G58</f>
        <v>0</v>
      </c>
      <c r="G58" s="107">
        <f>'4 КС, фин.обеспечение'!G58+'6 ВМП, фин.обеспечение  '!G58</f>
        <v>0</v>
      </c>
      <c r="H58" s="107">
        <f>'7 МР в ДС, фин.обеспечение'!G58</f>
        <v>0</v>
      </c>
      <c r="I58" s="107">
        <f>'5 МР в КС, фин.обеспечение'!G58</f>
        <v>0</v>
      </c>
      <c r="K58" s="112"/>
    </row>
    <row r="59" spans="1:11" ht="26.25" x14ac:dyDescent="0.25">
      <c r="A59" s="104">
        <v>53</v>
      </c>
      <c r="B59" s="105" t="s">
        <v>84</v>
      </c>
      <c r="C59" s="106">
        <f t="shared" si="0"/>
        <v>0</v>
      </c>
      <c r="D59" s="107">
        <f>'1.Скорая помощь, фин.обесп.'!H59</f>
        <v>0</v>
      </c>
      <c r="E59" s="107">
        <f>'2. АП фин.обесп.'!H59</f>
        <v>0</v>
      </c>
      <c r="F59" s="107">
        <f>'3. ДС, фин.обеспечение'!G59</f>
        <v>0</v>
      </c>
      <c r="G59" s="107">
        <f>'4 КС, фин.обеспечение'!G59+'6 ВМП, фин.обеспечение  '!G59</f>
        <v>0</v>
      </c>
      <c r="H59" s="107">
        <f>'7 МР в ДС, фин.обеспечение'!G59</f>
        <v>0</v>
      </c>
      <c r="I59" s="107">
        <f>'5 МР в КС, фин.обеспечение'!G59</f>
        <v>0</v>
      </c>
      <c r="K59" s="112"/>
    </row>
    <row r="60" spans="1:11" x14ac:dyDescent="0.25">
      <c r="A60" s="104">
        <v>54</v>
      </c>
      <c r="B60" s="108" t="s">
        <v>85</v>
      </c>
      <c r="C60" s="106">
        <f t="shared" si="0"/>
        <v>0</v>
      </c>
      <c r="D60" s="107">
        <f>'1.Скорая помощь, фин.обесп.'!H60</f>
        <v>0</v>
      </c>
      <c r="E60" s="107">
        <f>'2. АП фин.обесп.'!H60</f>
        <v>0</v>
      </c>
      <c r="F60" s="107">
        <f>'3. ДС, фин.обеспечение'!G60</f>
        <v>0</v>
      </c>
      <c r="G60" s="107">
        <f>'4 КС, фин.обеспечение'!G60+'6 ВМП, фин.обеспечение  '!G60</f>
        <v>0</v>
      </c>
      <c r="H60" s="107">
        <f>'7 МР в ДС, фин.обеспечение'!G60</f>
        <v>0</v>
      </c>
      <c r="I60" s="107">
        <f>'5 МР в КС, фин.обеспечение'!G60</f>
        <v>0</v>
      </c>
      <c r="K60" s="112"/>
    </row>
    <row r="61" spans="1:11" x14ac:dyDescent="0.25">
      <c r="A61" s="104">
        <v>55</v>
      </c>
      <c r="B61" s="108" t="s">
        <v>86</v>
      </c>
      <c r="C61" s="106">
        <f t="shared" si="0"/>
        <v>0</v>
      </c>
      <c r="D61" s="107">
        <f>'1.Скорая помощь, фин.обесп.'!H61</f>
        <v>0</v>
      </c>
      <c r="E61" s="107">
        <f>'2. АП фин.обесп.'!H61</f>
        <v>0</v>
      </c>
      <c r="F61" s="107">
        <f>'3. ДС, фин.обеспечение'!G61</f>
        <v>0</v>
      </c>
      <c r="G61" s="107">
        <f>'4 КС, фин.обеспечение'!G61+'6 ВМП, фин.обеспечение  '!G61</f>
        <v>0</v>
      </c>
      <c r="H61" s="107">
        <f>'7 МР в ДС, фин.обеспечение'!G61</f>
        <v>0</v>
      </c>
      <c r="I61" s="107">
        <f>'5 МР в КС, фин.обеспечение'!G61</f>
        <v>0</v>
      </c>
      <c r="K61" s="112"/>
    </row>
    <row r="62" spans="1:11" x14ac:dyDescent="0.25">
      <c r="A62" s="104">
        <v>56</v>
      </c>
      <c r="B62" s="108" t="s">
        <v>87</v>
      </c>
      <c r="C62" s="106">
        <f t="shared" si="0"/>
        <v>10985165.35</v>
      </c>
      <c r="D62" s="107">
        <f>'1.Скорая помощь, фин.обесп.'!H62</f>
        <v>0</v>
      </c>
      <c r="E62" s="107">
        <f>'2. АП фин.обесп.'!H62</f>
        <v>10985165.35</v>
      </c>
      <c r="F62" s="107">
        <f>'3. ДС, фин.обеспечение'!G62</f>
        <v>0</v>
      </c>
      <c r="G62" s="107">
        <f>'4 КС, фин.обеспечение'!G62+'6 ВМП, фин.обеспечение  '!G62</f>
        <v>0</v>
      </c>
      <c r="H62" s="107">
        <f>'7 МР в ДС, фин.обеспечение'!G62</f>
        <v>0</v>
      </c>
      <c r="I62" s="107">
        <f>'5 МР в КС, фин.обеспечение'!G62</f>
        <v>0</v>
      </c>
      <c r="K62" s="112"/>
    </row>
    <row r="63" spans="1:11" x14ac:dyDescent="0.25">
      <c r="A63" s="104">
        <v>57</v>
      </c>
      <c r="B63" s="108" t="s">
        <v>88</v>
      </c>
      <c r="C63" s="106">
        <f t="shared" si="0"/>
        <v>0</v>
      </c>
      <c r="D63" s="107">
        <f>'1.Скорая помощь, фин.обесп.'!H63</f>
        <v>0</v>
      </c>
      <c r="E63" s="107">
        <f>'2. АП фин.обесп.'!H63</f>
        <v>0</v>
      </c>
      <c r="F63" s="107">
        <f>'3. ДС, фин.обеспечение'!G63</f>
        <v>0</v>
      </c>
      <c r="G63" s="107">
        <f>'4 КС, фин.обеспечение'!G63+'6 ВМП, фин.обеспечение  '!G63</f>
        <v>0</v>
      </c>
      <c r="H63" s="107">
        <f>'7 МР в ДС, фин.обеспечение'!G63</f>
        <v>0</v>
      </c>
      <c r="I63" s="107">
        <f>'5 МР в КС, фин.обеспечение'!G63</f>
        <v>0</v>
      </c>
      <c r="K63" s="112"/>
    </row>
    <row r="64" spans="1:11" x14ac:dyDescent="0.25">
      <c r="A64" s="104">
        <v>58</v>
      </c>
      <c r="B64" s="108" t="s">
        <v>89</v>
      </c>
      <c r="C64" s="106">
        <f t="shared" si="0"/>
        <v>0</v>
      </c>
      <c r="D64" s="107">
        <f>'1.Скорая помощь, фин.обесп.'!H64</f>
        <v>0</v>
      </c>
      <c r="E64" s="107">
        <f>'2. АП фин.обесп.'!H64</f>
        <v>0</v>
      </c>
      <c r="F64" s="107">
        <f>'3. ДС, фин.обеспечение'!G64</f>
        <v>0</v>
      </c>
      <c r="G64" s="107">
        <f>'4 КС, фин.обеспечение'!G64+'6 ВМП, фин.обеспечение  '!G64</f>
        <v>0</v>
      </c>
      <c r="H64" s="107">
        <f>'7 МР в ДС, фин.обеспечение'!G64</f>
        <v>0</v>
      </c>
      <c r="I64" s="107">
        <f>'5 МР в КС, фин.обеспечение'!G64</f>
        <v>0</v>
      </c>
      <c r="K64" s="112"/>
    </row>
    <row r="65" spans="1:11" x14ac:dyDescent="0.25">
      <c r="A65" s="109"/>
      <c r="B65" s="109" t="s">
        <v>90</v>
      </c>
      <c r="C65" s="110">
        <f>SUM(C7:C64)</f>
        <v>14797771240</v>
      </c>
      <c r="D65" s="110">
        <f t="shared" ref="D65:I65" si="1">SUM(D7:D64)</f>
        <v>897997023.68999994</v>
      </c>
      <c r="E65" s="110">
        <f t="shared" si="1"/>
        <v>6003873027.8399992</v>
      </c>
      <c r="F65" s="110">
        <f t="shared" si="1"/>
        <v>1672332575.74</v>
      </c>
      <c r="G65" s="110">
        <f t="shared" si="1"/>
        <v>5946647079.2199993</v>
      </c>
      <c r="H65" s="110">
        <f t="shared" si="1"/>
        <v>57466156.450000003</v>
      </c>
      <c r="I65" s="110">
        <f t="shared" si="1"/>
        <v>219455377.05999997</v>
      </c>
      <c r="K65" s="112"/>
    </row>
    <row r="66" spans="1:11" x14ac:dyDescent="0.25">
      <c r="B66" s="111" t="s">
        <v>132</v>
      </c>
      <c r="C66" s="106">
        <f>SUM(D66:I66)</f>
        <v>15447771239.999998</v>
      </c>
      <c r="D66" s="107">
        <v>925729007.12</v>
      </c>
      <c r="E66" s="107">
        <f>58790533.68+6077764014.74</f>
        <v>6136554548.4200001</v>
      </c>
      <c r="F66" s="107">
        <v>1684066246.7</v>
      </c>
      <c r="G66" s="107">
        <v>6421131208.3599997</v>
      </c>
      <c r="H66" s="107">
        <v>57719063.740000002</v>
      </c>
      <c r="I66" s="107">
        <v>222571165.66</v>
      </c>
      <c r="K66" s="112"/>
    </row>
    <row r="67" spans="1:11" x14ac:dyDescent="0.25">
      <c r="B67" s="111" t="s">
        <v>133</v>
      </c>
      <c r="C67" s="107">
        <f>C66-C65</f>
        <v>649999999.99999809</v>
      </c>
      <c r="D67" s="107">
        <f>D66-D65</f>
        <v>27731983.430000067</v>
      </c>
      <c r="E67" s="107">
        <f t="shared" ref="E67:I67" si="2">E66-E65</f>
        <v>132681520.58000088</v>
      </c>
      <c r="F67" s="107">
        <f t="shared" si="2"/>
        <v>11733670.960000038</v>
      </c>
      <c r="G67" s="107">
        <f t="shared" si="2"/>
        <v>474484129.14000034</v>
      </c>
      <c r="H67" s="107">
        <f t="shared" si="2"/>
        <v>252907.28999999911</v>
      </c>
      <c r="I67" s="107">
        <f t="shared" si="2"/>
        <v>3115788.6000000238</v>
      </c>
      <c r="K67" s="112"/>
    </row>
  </sheetData>
  <mergeCells count="9">
    <mergeCell ref="G4:G6"/>
    <mergeCell ref="H4:H6"/>
    <mergeCell ref="I4:I6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workbookViewId="0">
      <pane xSplit="2" ySplit="6" topLeftCell="P25" activePane="bottomRight" state="frozen"/>
      <selection pane="topRight"/>
      <selection pane="bottomLeft"/>
      <selection pane="bottomRight" activeCell="T3" sqref="T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hidden="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134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135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0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1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16" t="s">
        <v>2</v>
      </c>
      <c r="B4" s="117" t="s">
        <v>3</v>
      </c>
      <c r="C4" s="118" t="s">
        <v>4</v>
      </c>
      <c r="D4" s="118"/>
      <c r="E4" s="118"/>
      <c r="F4" s="118"/>
      <c r="G4" s="119" t="s">
        <v>5</v>
      </c>
      <c r="H4" s="122" t="s">
        <v>6</v>
      </c>
      <c r="I4" s="122" t="s">
        <v>7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4" t="s">
        <v>8</v>
      </c>
      <c r="V4" s="124"/>
      <c r="W4" s="124"/>
      <c r="X4" s="124"/>
      <c r="Y4" s="124"/>
      <c r="Z4" s="124" t="s">
        <v>9</v>
      </c>
      <c r="AA4" s="124"/>
      <c r="AB4" s="124"/>
      <c r="AC4" s="124"/>
      <c r="AD4" s="124"/>
    </row>
    <row r="5" spans="1:30" s="18" customFormat="1" ht="33" customHeight="1" x14ac:dyDescent="0.2">
      <c r="A5" s="116"/>
      <c r="B5" s="117"/>
      <c r="C5" s="123" t="s">
        <v>10</v>
      </c>
      <c r="D5" s="123"/>
      <c r="E5" s="123" t="s">
        <v>11</v>
      </c>
      <c r="F5" s="123"/>
      <c r="G5" s="120"/>
      <c r="H5" s="122"/>
      <c r="I5" s="122" t="s">
        <v>12</v>
      </c>
      <c r="J5" s="122"/>
      <c r="K5" s="122"/>
      <c r="L5" s="122" t="s">
        <v>13</v>
      </c>
      <c r="M5" s="122"/>
      <c r="N5" s="122"/>
      <c r="O5" s="122" t="s">
        <v>14</v>
      </c>
      <c r="P5" s="122"/>
      <c r="Q5" s="122"/>
      <c r="R5" s="122" t="s">
        <v>15</v>
      </c>
      <c r="S5" s="122"/>
      <c r="T5" s="122"/>
      <c r="U5" s="122" t="s">
        <v>16</v>
      </c>
      <c r="V5" s="122" t="s">
        <v>17</v>
      </c>
      <c r="W5" s="122"/>
      <c r="X5" s="122"/>
      <c r="Y5" s="122"/>
      <c r="Z5" s="122" t="s">
        <v>6</v>
      </c>
      <c r="AA5" s="122" t="s">
        <v>17</v>
      </c>
      <c r="AB5" s="122"/>
      <c r="AC5" s="122"/>
      <c r="AD5" s="122"/>
    </row>
    <row r="6" spans="1:30" s="21" customFormat="1" ht="22.5" customHeight="1" x14ac:dyDescent="0.2">
      <c r="A6" s="116"/>
      <c r="B6" s="117"/>
      <c r="C6" s="79" t="s">
        <v>18</v>
      </c>
      <c r="D6" s="79" t="s">
        <v>19</v>
      </c>
      <c r="E6" s="79" t="s">
        <v>18</v>
      </c>
      <c r="F6" s="79" t="s">
        <v>19</v>
      </c>
      <c r="G6" s="121"/>
      <c r="H6" s="122"/>
      <c r="I6" s="93" t="s">
        <v>20</v>
      </c>
      <c r="J6" s="93" t="s">
        <v>21</v>
      </c>
      <c r="K6" s="93" t="s">
        <v>22</v>
      </c>
      <c r="L6" s="93" t="s">
        <v>23</v>
      </c>
      <c r="M6" s="93" t="s">
        <v>24</v>
      </c>
      <c r="N6" s="93" t="s">
        <v>25</v>
      </c>
      <c r="O6" s="93" t="s">
        <v>26</v>
      </c>
      <c r="P6" s="93" t="s">
        <v>27</v>
      </c>
      <c r="Q6" s="93" t="s">
        <v>28</v>
      </c>
      <c r="R6" s="93" t="s">
        <v>29</v>
      </c>
      <c r="S6" s="93" t="s">
        <v>30</v>
      </c>
      <c r="T6" s="93" t="s">
        <v>31</v>
      </c>
      <c r="U6" s="122"/>
      <c r="V6" s="80" t="s">
        <v>12</v>
      </c>
      <c r="W6" s="80" t="s">
        <v>13</v>
      </c>
      <c r="X6" s="80" t="s">
        <v>14</v>
      </c>
      <c r="Y6" s="80" t="s">
        <v>15</v>
      </c>
      <c r="Z6" s="122"/>
      <c r="AA6" s="80" t="s">
        <v>12</v>
      </c>
      <c r="AB6" s="80" t="s">
        <v>13</v>
      </c>
      <c r="AC6" s="80" t="s">
        <v>14</v>
      </c>
      <c r="AD6" s="80" t="s">
        <v>15</v>
      </c>
    </row>
    <row r="7" spans="1:30" ht="15" customHeight="1" x14ac:dyDescent="0.25">
      <c r="A7" s="81">
        <v>1</v>
      </c>
      <c r="B7" s="82" t="s">
        <v>32</v>
      </c>
      <c r="C7" s="83"/>
      <c r="D7" s="83"/>
      <c r="E7" s="83"/>
      <c r="F7" s="83"/>
      <c r="G7" s="84">
        <v>33979</v>
      </c>
      <c r="H7" s="85">
        <v>39158499.479999997</v>
      </c>
      <c r="I7" s="85">
        <v>3263208</v>
      </c>
      <c r="J7" s="85">
        <v>3263208</v>
      </c>
      <c r="K7" s="85">
        <v>3263208</v>
      </c>
      <c r="L7" s="85">
        <v>3263209</v>
      </c>
      <c r="M7" s="85">
        <v>3263208</v>
      </c>
      <c r="N7" s="85">
        <v>3263209</v>
      </c>
      <c r="O7" s="85">
        <v>3263208</v>
      </c>
      <c r="P7" s="85">
        <v>3263209</v>
      </c>
      <c r="Q7" s="85">
        <v>3263208</v>
      </c>
      <c r="R7" s="85">
        <v>3263209</v>
      </c>
      <c r="S7" s="85">
        <v>3263208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33</v>
      </c>
      <c r="C8" s="83"/>
      <c r="D8" s="83"/>
      <c r="E8" s="83"/>
      <c r="F8" s="83"/>
      <c r="G8" s="84">
        <v>21971</v>
      </c>
      <c r="H8" s="85">
        <v>25702273.280000001</v>
      </c>
      <c r="I8" s="85">
        <v>2141856</v>
      </c>
      <c r="J8" s="85">
        <v>2141856</v>
      </c>
      <c r="K8" s="85">
        <v>2141855</v>
      </c>
      <c r="L8" s="85">
        <v>2141857</v>
      </c>
      <c r="M8" s="85">
        <v>2141856</v>
      </c>
      <c r="N8" s="85">
        <v>2141856</v>
      </c>
      <c r="O8" s="85">
        <v>2141856</v>
      </c>
      <c r="P8" s="85">
        <v>2141857</v>
      </c>
      <c r="Q8" s="85">
        <v>2141855</v>
      </c>
      <c r="R8" s="85">
        <v>2141857</v>
      </c>
      <c r="S8" s="85">
        <v>2141856</v>
      </c>
      <c r="T8" s="85">
        <v>2141856.2799999998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34</v>
      </c>
      <c r="C9" s="83"/>
      <c r="D9" s="83"/>
      <c r="E9" s="83"/>
      <c r="F9" s="83"/>
      <c r="G9" s="84">
        <v>74973</v>
      </c>
      <c r="H9" s="85">
        <v>84861146.959999993</v>
      </c>
      <c r="I9" s="85">
        <v>7071762</v>
      </c>
      <c r="J9" s="85">
        <v>7071762</v>
      </c>
      <c r="K9" s="85">
        <v>7071762</v>
      </c>
      <c r="L9" s="85">
        <v>7071763</v>
      </c>
      <c r="M9" s="85">
        <v>7071762</v>
      </c>
      <c r="N9" s="85">
        <v>7071762</v>
      </c>
      <c r="O9" s="85">
        <v>7071762</v>
      </c>
      <c r="P9" s="85">
        <v>7071763</v>
      </c>
      <c r="Q9" s="85">
        <v>7071762</v>
      </c>
      <c r="R9" s="85">
        <v>7071763</v>
      </c>
      <c r="S9" s="85">
        <v>7071762</v>
      </c>
      <c r="T9" s="85">
        <v>7071761.96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35</v>
      </c>
      <c r="C10" s="83"/>
      <c r="D10" s="83"/>
      <c r="E10" s="83"/>
      <c r="F10" s="83"/>
      <c r="G10" s="84">
        <v>30188</v>
      </c>
      <c r="H10" s="85">
        <v>35424184.060000002</v>
      </c>
      <c r="I10" s="85">
        <v>2952016</v>
      </c>
      <c r="J10" s="85">
        <v>2952016</v>
      </c>
      <c r="K10" s="85">
        <v>2952014</v>
      </c>
      <c r="L10" s="85">
        <v>2952016</v>
      </c>
      <c r="M10" s="85">
        <v>2952016</v>
      </c>
      <c r="N10" s="85">
        <v>2952014</v>
      </c>
      <c r="O10" s="85">
        <v>2952016</v>
      </c>
      <c r="P10" s="85">
        <v>2952016</v>
      </c>
      <c r="Q10" s="85">
        <v>2952014</v>
      </c>
      <c r="R10" s="85">
        <v>2952016</v>
      </c>
      <c r="S10" s="85">
        <v>2952016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36</v>
      </c>
      <c r="C11" s="83"/>
      <c r="D11" s="83"/>
      <c r="E11" s="83"/>
      <c r="F11" s="83"/>
      <c r="G11" s="84">
        <v>36997</v>
      </c>
      <c r="H11" s="85">
        <v>44137451.700000003</v>
      </c>
      <c r="I11" s="85">
        <v>3678121</v>
      </c>
      <c r="J11" s="85">
        <v>3678121</v>
      </c>
      <c r="K11" s="85">
        <v>3678121</v>
      </c>
      <c r="L11" s="85">
        <v>3678121</v>
      </c>
      <c r="M11" s="85">
        <v>3678121</v>
      </c>
      <c r="N11" s="85">
        <v>3678121</v>
      </c>
      <c r="O11" s="85">
        <v>3678121</v>
      </c>
      <c r="P11" s="85">
        <v>3678121</v>
      </c>
      <c r="Q11" s="85">
        <v>3678121</v>
      </c>
      <c r="R11" s="85">
        <v>3678121</v>
      </c>
      <c r="S11" s="85">
        <v>3678121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37</v>
      </c>
      <c r="C12" s="83"/>
      <c r="D12" s="83"/>
      <c r="E12" s="83"/>
      <c r="F12" s="83"/>
      <c r="G12" s="84">
        <v>39646</v>
      </c>
      <c r="H12" s="85">
        <v>46869123.880000003</v>
      </c>
      <c r="I12" s="85">
        <v>3905760</v>
      </c>
      <c r="J12" s="85">
        <v>3905760</v>
      </c>
      <c r="K12" s="85">
        <v>3905760</v>
      </c>
      <c r="L12" s="85">
        <v>3905761</v>
      </c>
      <c r="M12" s="85">
        <v>3905760</v>
      </c>
      <c r="N12" s="85">
        <v>3905761</v>
      </c>
      <c r="O12" s="85">
        <v>3905760</v>
      </c>
      <c r="P12" s="85">
        <v>3905761</v>
      </c>
      <c r="Q12" s="85">
        <v>3905760</v>
      </c>
      <c r="R12" s="85">
        <v>3905761</v>
      </c>
      <c r="S12" s="85">
        <v>3905760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38</v>
      </c>
      <c r="C13" s="83"/>
      <c r="D13" s="83"/>
      <c r="E13" s="83"/>
      <c r="F13" s="83"/>
      <c r="G13" s="84">
        <v>30572</v>
      </c>
      <c r="H13" s="85">
        <v>36212132.399999999</v>
      </c>
      <c r="I13" s="85">
        <v>3017678</v>
      </c>
      <c r="J13" s="85">
        <v>3017678</v>
      </c>
      <c r="K13" s="85">
        <v>3017678</v>
      </c>
      <c r="L13" s="85">
        <v>3017678</v>
      </c>
      <c r="M13" s="85">
        <v>3017678</v>
      </c>
      <c r="N13" s="85">
        <v>3017677</v>
      </c>
      <c r="O13" s="85">
        <v>3017678</v>
      </c>
      <c r="P13" s="85">
        <v>3017678</v>
      </c>
      <c r="Q13" s="85">
        <v>3017678</v>
      </c>
      <c r="R13" s="85">
        <v>3017678</v>
      </c>
      <c r="S13" s="85">
        <v>3017678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39</v>
      </c>
      <c r="C14" s="83"/>
      <c r="D14" s="83"/>
      <c r="E14" s="83"/>
      <c r="F14" s="83"/>
      <c r="G14" s="84">
        <v>25292</v>
      </c>
      <c r="H14" s="85">
        <v>29562041.5</v>
      </c>
      <c r="I14" s="85">
        <v>2463504</v>
      </c>
      <c r="J14" s="85">
        <v>2463504</v>
      </c>
      <c r="K14" s="85">
        <v>2463503</v>
      </c>
      <c r="L14" s="85">
        <v>2463504</v>
      </c>
      <c r="M14" s="85">
        <v>2463504</v>
      </c>
      <c r="N14" s="85">
        <v>2463502</v>
      </c>
      <c r="O14" s="85">
        <v>2463504</v>
      </c>
      <c r="P14" s="85">
        <v>2463504</v>
      </c>
      <c r="Q14" s="85">
        <v>2463503</v>
      </c>
      <c r="R14" s="85">
        <v>2463504</v>
      </c>
      <c r="S14" s="85">
        <v>2463504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40</v>
      </c>
      <c r="C15" s="83"/>
      <c r="D15" s="83"/>
      <c r="E15" s="83"/>
      <c r="F15" s="83"/>
      <c r="G15" s="84">
        <v>22536</v>
      </c>
      <c r="H15" s="85">
        <v>27522692.359999999</v>
      </c>
      <c r="I15" s="85">
        <v>2293557</v>
      </c>
      <c r="J15" s="85">
        <v>2293557</v>
      </c>
      <c r="K15" s="85">
        <v>2293557</v>
      </c>
      <c r="L15" s="85">
        <v>2293559</v>
      </c>
      <c r="M15" s="85">
        <v>2293557</v>
      </c>
      <c r="N15" s="85">
        <v>2293558</v>
      </c>
      <c r="O15" s="85">
        <v>2293557</v>
      </c>
      <c r="P15" s="85">
        <v>2293559</v>
      </c>
      <c r="Q15" s="85">
        <v>2293557</v>
      </c>
      <c r="R15" s="85">
        <v>2293558</v>
      </c>
      <c r="S15" s="85">
        <v>2293557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41</v>
      </c>
      <c r="C16" s="83"/>
      <c r="D16" s="83"/>
      <c r="E16" s="83"/>
      <c r="F16" s="83"/>
      <c r="G16" s="84">
        <v>18899</v>
      </c>
      <c r="H16" s="85">
        <v>22590945.059999999</v>
      </c>
      <c r="I16" s="85">
        <v>1882579</v>
      </c>
      <c r="J16" s="85">
        <v>1882579</v>
      </c>
      <c r="K16" s="85">
        <v>1882579</v>
      </c>
      <c r="L16" s="85">
        <v>1882578</v>
      </c>
      <c r="M16" s="85">
        <v>1882579</v>
      </c>
      <c r="N16" s="85">
        <v>1882579</v>
      </c>
      <c r="O16" s="85">
        <v>1882579</v>
      </c>
      <c r="P16" s="85">
        <v>1882578</v>
      </c>
      <c r="Q16" s="85">
        <v>1882579</v>
      </c>
      <c r="R16" s="85">
        <v>1882578</v>
      </c>
      <c r="S16" s="85">
        <v>1882579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42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43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44</v>
      </c>
      <c r="C19" s="83"/>
      <c r="D19" s="83"/>
      <c r="E19" s="83"/>
      <c r="F19" s="83"/>
      <c r="G19" s="84">
        <v>55320</v>
      </c>
      <c r="H19" s="85">
        <v>65710341.399999999</v>
      </c>
      <c r="I19" s="85">
        <v>5475861</v>
      </c>
      <c r="J19" s="85">
        <v>5475861</v>
      </c>
      <c r="K19" s="85">
        <v>5475861</v>
      </c>
      <c r="L19" s="85">
        <v>5475863</v>
      </c>
      <c r="M19" s="85">
        <v>5475861</v>
      </c>
      <c r="N19" s="85">
        <v>5475863</v>
      </c>
      <c r="O19" s="85">
        <v>5475861</v>
      </c>
      <c r="P19" s="85">
        <v>5475863</v>
      </c>
      <c r="Q19" s="85">
        <v>5475861</v>
      </c>
      <c r="R19" s="85">
        <v>5475863</v>
      </c>
      <c r="S19" s="85">
        <v>5475861</v>
      </c>
      <c r="T19" s="85">
        <v>5475862.4000000004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45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46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47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48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49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50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51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52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53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54</v>
      </c>
      <c r="C29" s="83"/>
      <c r="D29" s="83"/>
      <c r="E29" s="83"/>
      <c r="F29" s="83"/>
      <c r="G29" s="84">
        <v>296411</v>
      </c>
      <c r="H29" s="85">
        <v>335989924.31</v>
      </c>
      <c r="I29" s="85">
        <v>27999160</v>
      </c>
      <c r="J29" s="85">
        <v>27999161</v>
      </c>
      <c r="K29" s="85">
        <v>27999160</v>
      </c>
      <c r="L29" s="85">
        <v>27999161</v>
      </c>
      <c r="M29" s="85">
        <v>27999160</v>
      </c>
      <c r="N29" s="85">
        <v>27999161</v>
      </c>
      <c r="O29" s="85">
        <v>27999160</v>
      </c>
      <c r="P29" s="85">
        <v>27999161</v>
      </c>
      <c r="Q29" s="85">
        <v>27999160</v>
      </c>
      <c r="R29" s="85">
        <v>27999161</v>
      </c>
      <c r="S29" s="85">
        <v>27999160</v>
      </c>
      <c r="T29" s="85">
        <v>27999159.309999999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55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56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57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58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59</v>
      </c>
      <c r="C34" s="83"/>
      <c r="D34" s="83"/>
      <c r="E34" s="83"/>
      <c r="F34" s="83"/>
      <c r="G34" s="84">
        <v>87630</v>
      </c>
      <c r="H34" s="85">
        <v>104256267.3</v>
      </c>
      <c r="I34" s="85">
        <v>8688022</v>
      </c>
      <c r="J34" s="85">
        <v>8688022</v>
      </c>
      <c r="K34" s="85">
        <v>8688022</v>
      </c>
      <c r="L34" s="85">
        <v>8688023</v>
      </c>
      <c r="M34" s="85">
        <v>8688022</v>
      </c>
      <c r="N34" s="85">
        <v>8688023</v>
      </c>
      <c r="O34" s="85">
        <v>8688022</v>
      </c>
      <c r="P34" s="85">
        <v>8688023</v>
      </c>
      <c r="Q34" s="85">
        <v>8688022</v>
      </c>
      <c r="R34" s="85">
        <v>8688023</v>
      </c>
      <c r="S34" s="85">
        <v>8688022</v>
      </c>
      <c r="T34" s="85">
        <v>8688021.3000000007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60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61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62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63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64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65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66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67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68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69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70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71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72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73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74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75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76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77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78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79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80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81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82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83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84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85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86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87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88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89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90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 t="shared" ref="G65:T65" si="0">SUM(G7:G64)</f>
        <v>774414</v>
      </c>
      <c r="H65" s="91">
        <f t="shared" si="0"/>
        <v>897997023.69000006</v>
      </c>
      <c r="I65" s="91">
        <f t="shared" si="0"/>
        <v>74833084</v>
      </c>
      <c r="J65" s="91">
        <f t="shared" si="0"/>
        <v>74833085</v>
      </c>
      <c r="K65" s="91">
        <f t="shared" si="0"/>
        <v>74833080</v>
      </c>
      <c r="L65" s="91">
        <f t="shared" si="0"/>
        <v>74833093</v>
      </c>
      <c r="M65" s="91">
        <f t="shared" si="0"/>
        <v>74833084</v>
      </c>
      <c r="N65" s="91">
        <f t="shared" si="0"/>
        <v>74833086</v>
      </c>
      <c r="O65" s="91">
        <f t="shared" si="0"/>
        <v>74833084</v>
      </c>
      <c r="P65" s="91">
        <f t="shared" si="0"/>
        <v>74833093</v>
      </c>
      <c r="Q65" s="91">
        <f t="shared" si="0"/>
        <v>74833080</v>
      </c>
      <c r="R65" s="91">
        <f t="shared" si="0"/>
        <v>74833092</v>
      </c>
      <c r="S65" s="91">
        <f t="shared" si="0"/>
        <v>74833084</v>
      </c>
      <c r="T65" s="91">
        <f t="shared" si="0"/>
        <v>74833078.689999998</v>
      </c>
      <c r="U65" s="91">
        <f t="shared" ref="U65:AD65" si="1">SUM(U7:U100)</f>
        <v>0</v>
      </c>
      <c r="V65" s="91">
        <f t="shared" si="1"/>
        <v>0</v>
      </c>
      <c r="W65" s="91">
        <f t="shared" si="1"/>
        <v>0</v>
      </c>
      <c r="X65" s="91">
        <f t="shared" si="1"/>
        <v>0</v>
      </c>
      <c r="Y65" s="91">
        <f t="shared" si="1"/>
        <v>0</v>
      </c>
      <c r="Z65" s="91">
        <f t="shared" si="1"/>
        <v>0</v>
      </c>
      <c r="AA65" s="91">
        <f t="shared" si="1"/>
        <v>0</v>
      </c>
      <c r="AB65" s="91">
        <f t="shared" si="1"/>
        <v>0</v>
      </c>
      <c r="AC65" s="91">
        <f t="shared" si="1"/>
        <v>0</v>
      </c>
      <c r="AD65" s="91">
        <f t="shared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7"/>
  <sheetViews>
    <sheetView zoomScale="68" zoomScaleNormal="68" workbookViewId="0">
      <pane xSplit="6" ySplit="6" topLeftCell="Z58" activePane="bottomRight" state="frozen"/>
      <selection pane="topRight"/>
      <selection pane="bottomLeft"/>
      <selection pane="bottomRight" activeCell="AB79" sqref="AB79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hidden="1" customWidth="1"/>
    <col min="8" max="8" width="20.28515625" style="47" customWidth="1"/>
    <col min="9" max="9" width="25.140625" style="47" customWidth="1"/>
    <col min="10" max="24" width="20.28515625" style="47" customWidth="1"/>
    <col min="25" max="34" width="19.7109375" style="48" customWidth="1"/>
    <col min="35" max="44" width="19.7109375" style="48" hidden="1" customWidth="1"/>
    <col min="45" max="45" width="9.140625" style="4"/>
  </cols>
  <sheetData>
    <row r="1" spans="1:44" x14ac:dyDescent="0.25">
      <c r="AH1" s="49" t="s">
        <v>91</v>
      </c>
    </row>
    <row r="3" spans="1:44" ht="15.75" customHeight="1" x14ac:dyDescent="0.25">
      <c r="B3" s="5" t="s">
        <v>92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44" ht="37.5" customHeight="1" x14ac:dyDescent="0.25">
      <c r="A4" s="139" t="s">
        <v>2</v>
      </c>
      <c r="B4" s="130" t="s">
        <v>3</v>
      </c>
      <c r="C4" s="135" t="s">
        <v>4</v>
      </c>
      <c r="D4" s="136"/>
      <c r="E4" s="136"/>
      <c r="F4" s="130"/>
      <c r="G4" s="140" t="s">
        <v>93</v>
      </c>
      <c r="H4" s="131" t="s">
        <v>6</v>
      </c>
      <c r="I4" s="135" t="s">
        <v>94</v>
      </c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0"/>
      <c r="W4" s="132" t="s">
        <v>7</v>
      </c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4"/>
      <c r="AI4" s="141" t="s">
        <v>95</v>
      </c>
      <c r="AJ4" s="141"/>
      <c r="AK4" s="141"/>
      <c r="AL4" s="141"/>
      <c r="AM4" s="141"/>
      <c r="AN4" s="125" t="s">
        <v>96</v>
      </c>
      <c r="AO4" s="126"/>
      <c r="AP4" s="126"/>
      <c r="AQ4" s="126"/>
      <c r="AR4" s="127"/>
    </row>
    <row r="5" spans="1:44" s="35" customFormat="1" ht="68.25" customHeight="1" x14ac:dyDescent="0.2">
      <c r="A5" s="139"/>
      <c r="B5" s="130"/>
      <c r="C5" s="141" t="s">
        <v>10</v>
      </c>
      <c r="D5" s="141"/>
      <c r="E5" s="125" t="s">
        <v>11</v>
      </c>
      <c r="F5" s="127"/>
      <c r="G5" s="140"/>
      <c r="H5" s="131"/>
      <c r="I5" s="137" t="s">
        <v>97</v>
      </c>
      <c r="J5" s="137" t="s">
        <v>98</v>
      </c>
      <c r="K5" s="135" t="s">
        <v>99</v>
      </c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0"/>
      <c r="W5" s="131" t="s">
        <v>12</v>
      </c>
      <c r="X5" s="131"/>
      <c r="Y5" s="131"/>
      <c r="Z5" s="131" t="s">
        <v>13</v>
      </c>
      <c r="AA5" s="131"/>
      <c r="AB5" s="131"/>
      <c r="AC5" s="131" t="s">
        <v>14</v>
      </c>
      <c r="AD5" s="131"/>
      <c r="AE5" s="131"/>
      <c r="AF5" s="131" t="s">
        <v>15</v>
      </c>
      <c r="AG5" s="131"/>
      <c r="AH5" s="131"/>
      <c r="AI5" s="142" t="s">
        <v>6</v>
      </c>
      <c r="AJ5" s="132" t="s">
        <v>17</v>
      </c>
      <c r="AK5" s="133"/>
      <c r="AL5" s="133"/>
      <c r="AM5" s="134"/>
      <c r="AN5" s="128" t="s">
        <v>6</v>
      </c>
      <c r="AO5" s="132" t="s">
        <v>17</v>
      </c>
      <c r="AP5" s="133"/>
      <c r="AQ5" s="133"/>
      <c r="AR5" s="134"/>
    </row>
    <row r="6" spans="1:44" s="37" customFormat="1" ht="62.25" customHeight="1" x14ac:dyDescent="0.2">
      <c r="A6" s="139"/>
      <c r="B6" s="130"/>
      <c r="C6" s="36" t="s">
        <v>18</v>
      </c>
      <c r="D6" s="36" t="s">
        <v>19</v>
      </c>
      <c r="E6" s="36" t="s">
        <v>18</v>
      </c>
      <c r="F6" s="36" t="s">
        <v>19</v>
      </c>
      <c r="G6" s="140"/>
      <c r="H6" s="131"/>
      <c r="I6" s="138"/>
      <c r="J6" s="138"/>
      <c r="K6" s="61" t="s">
        <v>100</v>
      </c>
      <c r="L6" s="61" t="s">
        <v>101</v>
      </c>
      <c r="M6" s="101" t="s">
        <v>102</v>
      </c>
      <c r="N6" s="100" t="s">
        <v>103</v>
      </c>
      <c r="O6" s="100" t="s">
        <v>104</v>
      </c>
      <c r="P6" s="100" t="s">
        <v>105</v>
      </c>
      <c r="Q6" s="100" t="s">
        <v>106</v>
      </c>
      <c r="R6" s="100" t="s">
        <v>107</v>
      </c>
      <c r="S6" s="100" t="s">
        <v>108</v>
      </c>
      <c r="T6" s="100" t="s">
        <v>109</v>
      </c>
      <c r="U6" s="100" t="s">
        <v>110</v>
      </c>
      <c r="V6" s="100" t="s">
        <v>111</v>
      </c>
      <c r="W6" s="94" t="s">
        <v>20</v>
      </c>
      <c r="X6" s="94" t="s">
        <v>21</v>
      </c>
      <c r="Y6" s="94" t="s">
        <v>22</v>
      </c>
      <c r="Z6" s="94" t="s">
        <v>23</v>
      </c>
      <c r="AA6" s="94" t="s">
        <v>24</v>
      </c>
      <c r="AB6" s="94" t="s">
        <v>25</v>
      </c>
      <c r="AC6" s="94" t="s">
        <v>26</v>
      </c>
      <c r="AD6" s="94" t="s">
        <v>27</v>
      </c>
      <c r="AE6" s="94" t="s">
        <v>28</v>
      </c>
      <c r="AF6" s="94" t="s">
        <v>29</v>
      </c>
      <c r="AG6" s="94" t="s">
        <v>30</v>
      </c>
      <c r="AH6" s="94" t="s">
        <v>31</v>
      </c>
      <c r="AI6" s="143"/>
      <c r="AJ6" s="44" t="s">
        <v>12</v>
      </c>
      <c r="AK6" s="44" t="s">
        <v>13</v>
      </c>
      <c r="AL6" s="44" t="s">
        <v>14</v>
      </c>
      <c r="AM6" s="44" t="s">
        <v>15</v>
      </c>
      <c r="AN6" s="129"/>
      <c r="AO6" s="44" t="s">
        <v>12</v>
      </c>
      <c r="AP6" s="44" t="s">
        <v>13</v>
      </c>
      <c r="AQ6" s="44" t="s">
        <v>14</v>
      </c>
      <c r="AR6" s="44" t="s">
        <v>15</v>
      </c>
    </row>
    <row r="7" spans="1:44" x14ac:dyDescent="0.25">
      <c r="A7" s="3">
        <v>1</v>
      </c>
      <c r="B7" s="51" t="s">
        <v>32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v>252540040.81</v>
      </c>
      <c r="I7" s="46">
        <v>81884681.959999993</v>
      </c>
      <c r="J7" s="46">
        <v>32575719.68</v>
      </c>
      <c r="K7" s="46">
        <v>3311344.01</v>
      </c>
      <c r="L7" s="46">
        <v>32571234.140000001</v>
      </c>
      <c r="M7" s="46">
        <v>27720697.530000001</v>
      </c>
      <c r="N7" s="46">
        <v>26463901.100000001</v>
      </c>
      <c r="O7" s="46">
        <v>2365272.54</v>
      </c>
      <c r="P7" s="46">
        <v>11942780.439999999</v>
      </c>
      <c r="Q7" s="46">
        <v>1311478.8</v>
      </c>
      <c r="R7" s="46">
        <v>0</v>
      </c>
      <c r="S7" s="46">
        <v>6215779.6200000001</v>
      </c>
      <c r="T7" s="46">
        <v>21481680.079999998</v>
      </c>
      <c r="U7" s="46">
        <v>13250.43</v>
      </c>
      <c r="V7" s="46">
        <v>4682220.4800000004</v>
      </c>
      <c r="W7" s="46">
        <v>21044994</v>
      </c>
      <c r="X7" s="46">
        <v>21045000</v>
      </c>
      <c r="Y7" s="46">
        <v>21045004</v>
      </c>
      <c r="Z7" s="46">
        <v>21044995</v>
      </c>
      <c r="AA7" s="46">
        <v>21045009</v>
      </c>
      <c r="AB7" s="46">
        <v>21045002</v>
      </c>
      <c r="AC7" s="46">
        <v>21045010</v>
      </c>
      <c r="AD7" s="46">
        <v>21044998</v>
      </c>
      <c r="AE7" s="46">
        <v>21045014</v>
      </c>
      <c r="AF7" s="46">
        <v>21044997</v>
      </c>
      <c r="AG7" s="46">
        <v>21045010</v>
      </c>
      <c r="AH7" s="46">
        <v>21045007.809999999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</row>
    <row r="8" spans="1:44" x14ac:dyDescent="0.25">
      <c r="A8" s="3">
        <v>2</v>
      </c>
      <c r="B8" s="51" t="s">
        <v>33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v>149987340.11000001</v>
      </c>
      <c r="I8" s="46">
        <v>58148785.689999998</v>
      </c>
      <c r="J8" s="46">
        <v>12954842.310000001</v>
      </c>
      <c r="K8" s="46">
        <v>418300.24</v>
      </c>
      <c r="L8" s="46">
        <v>22500375.93</v>
      </c>
      <c r="M8" s="46">
        <v>12128325.57</v>
      </c>
      <c r="N8" s="46">
        <v>19269172.120000001</v>
      </c>
      <c r="O8" s="46">
        <v>1528710.25</v>
      </c>
      <c r="P8" s="46">
        <v>5586204.29</v>
      </c>
      <c r="Q8" s="46">
        <v>1777398.9</v>
      </c>
      <c r="R8" s="46">
        <v>0</v>
      </c>
      <c r="S8" s="46">
        <v>4017606.66</v>
      </c>
      <c r="T8" s="46">
        <v>11644367.720000001</v>
      </c>
      <c r="U8" s="46">
        <v>13250.43</v>
      </c>
      <c r="V8" s="46">
        <v>0</v>
      </c>
      <c r="W8" s="46">
        <v>12498920</v>
      </c>
      <c r="X8" s="46">
        <v>12498928</v>
      </c>
      <c r="Y8" s="46">
        <v>12498925</v>
      </c>
      <c r="Z8" s="46">
        <v>12498957</v>
      </c>
      <c r="AA8" s="46">
        <v>12498933</v>
      </c>
      <c r="AB8" s="46">
        <v>12498966</v>
      </c>
      <c r="AC8" s="46">
        <v>12498936</v>
      </c>
      <c r="AD8" s="46">
        <v>12498962</v>
      </c>
      <c r="AE8" s="46">
        <v>12498935</v>
      </c>
      <c r="AF8" s="46">
        <v>12498962</v>
      </c>
      <c r="AG8" s="46">
        <v>12498936</v>
      </c>
      <c r="AH8" s="46">
        <v>12498980.109999999</v>
      </c>
      <c r="AI8" s="52"/>
      <c r="AJ8" s="52"/>
      <c r="AK8" s="52"/>
      <c r="AL8" s="52"/>
      <c r="AM8" s="52"/>
      <c r="AN8" s="52"/>
      <c r="AO8" s="52"/>
      <c r="AP8" s="52"/>
      <c r="AQ8" s="52"/>
      <c r="AR8" s="52"/>
    </row>
    <row r="9" spans="1:44" x14ac:dyDescent="0.25">
      <c r="A9" s="3">
        <v>3</v>
      </c>
      <c r="B9" s="51" t="s">
        <v>34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v>508077900.74000001</v>
      </c>
      <c r="I9" s="46">
        <v>161570346.41</v>
      </c>
      <c r="J9" s="46">
        <v>71427631.700000003</v>
      </c>
      <c r="K9" s="46">
        <v>3131690.48</v>
      </c>
      <c r="L9" s="46">
        <v>86266598.939999998</v>
      </c>
      <c r="M9" s="46">
        <v>38740156.18</v>
      </c>
      <c r="N9" s="46">
        <v>42546872.109999999</v>
      </c>
      <c r="O9" s="46">
        <v>5386264.2000000002</v>
      </c>
      <c r="P9" s="46">
        <v>37425552.079999998</v>
      </c>
      <c r="Q9" s="46">
        <v>3951692.7</v>
      </c>
      <c r="R9" s="46">
        <v>0</v>
      </c>
      <c r="S9" s="46">
        <v>13119726</v>
      </c>
      <c r="T9" s="46">
        <v>44498119.509999998</v>
      </c>
      <c r="U9" s="46">
        <v>13250.43</v>
      </c>
      <c r="V9" s="46">
        <v>0</v>
      </c>
      <c r="W9" s="46">
        <v>42338077</v>
      </c>
      <c r="X9" s="46">
        <v>42338091</v>
      </c>
      <c r="Y9" s="46">
        <v>42338097</v>
      </c>
      <c r="Z9" s="46">
        <v>42338086</v>
      </c>
      <c r="AA9" s="46">
        <v>42358788</v>
      </c>
      <c r="AB9" s="46">
        <v>42338110</v>
      </c>
      <c r="AC9" s="46">
        <v>42338106</v>
      </c>
      <c r="AD9" s="46">
        <v>42338095</v>
      </c>
      <c r="AE9" s="46">
        <v>42338114</v>
      </c>
      <c r="AF9" s="46">
        <v>42338092</v>
      </c>
      <c r="AG9" s="46">
        <v>42338106</v>
      </c>
      <c r="AH9" s="46">
        <v>42338138.740000002</v>
      </c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x14ac:dyDescent="0.25">
      <c r="A10" s="3">
        <v>4</v>
      </c>
      <c r="B10" s="51" t="s">
        <v>35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v>217454209.02000001</v>
      </c>
      <c r="I10" s="46">
        <v>74915027.510000005</v>
      </c>
      <c r="J10" s="46">
        <v>28399030.739999998</v>
      </c>
      <c r="K10" s="46">
        <v>1472423.37</v>
      </c>
      <c r="L10" s="46">
        <v>29913259.27</v>
      </c>
      <c r="M10" s="46">
        <v>16440244.18</v>
      </c>
      <c r="N10" s="46">
        <v>21828492.670000002</v>
      </c>
      <c r="O10" s="46">
        <v>2069938.73</v>
      </c>
      <c r="P10" s="46">
        <v>11805646.189999999</v>
      </c>
      <c r="Q10" s="46">
        <v>1271214.1000000001</v>
      </c>
      <c r="R10" s="46">
        <v>0</v>
      </c>
      <c r="S10" s="46">
        <v>5440973.1600000001</v>
      </c>
      <c r="T10" s="46">
        <v>18127488.27</v>
      </c>
      <c r="U10" s="46">
        <v>13250.43</v>
      </c>
      <c r="V10" s="46">
        <v>5757220.4000000004</v>
      </c>
      <c r="W10" s="46">
        <v>18121164</v>
      </c>
      <c r="X10" s="46">
        <v>18121174</v>
      </c>
      <c r="Y10" s="46">
        <v>18121171</v>
      </c>
      <c r="Z10" s="46">
        <v>18121192</v>
      </c>
      <c r="AA10" s="46">
        <v>18121177</v>
      </c>
      <c r="AB10" s="46">
        <v>18121195</v>
      </c>
      <c r="AC10" s="46">
        <v>18121179</v>
      </c>
      <c r="AD10" s="46">
        <v>18121195</v>
      </c>
      <c r="AE10" s="46">
        <v>18121177</v>
      </c>
      <c r="AF10" s="46">
        <v>18121191</v>
      </c>
      <c r="AG10" s="46">
        <v>18121179</v>
      </c>
      <c r="AH10" s="46">
        <v>18121215.02</v>
      </c>
      <c r="AI10" s="52"/>
      <c r="AJ10" s="52"/>
      <c r="AK10" s="52"/>
      <c r="AL10" s="52"/>
      <c r="AM10" s="52"/>
      <c r="AN10" s="52"/>
      <c r="AO10" s="52"/>
      <c r="AP10" s="52"/>
      <c r="AQ10" s="52"/>
      <c r="AR10" s="52"/>
    </row>
    <row r="11" spans="1:44" x14ac:dyDescent="0.25">
      <c r="A11" s="3">
        <v>5</v>
      </c>
      <c r="B11" s="51" t="s">
        <v>36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v>277194652.76999998</v>
      </c>
      <c r="I11" s="46">
        <v>88842347.530000001</v>
      </c>
      <c r="J11" s="46">
        <v>46819922.960000001</v>
      </c>
      <c r="K11" s="46">
        <v>1913073.1</v>
      </c>
      <c r="L11" s="46">
        <v>41386162.700000003</v>
      </c>
      <c r="M11" s="46">
        <v>20014487.420000002</v>
      </c>
      <c r="N11" s="46">
        <v>32491048.329999998</v>
      </c>
      <c r="O11" s="46">
        <v>1170927</v>
      </c>
      <c r="P11" s="46">
        <v>11958913.880000001</v>
      </c>
      <c r="Q11" s="46">
        <v>1397760.3</v>
      </c>
      <c r="R11" s="46">
        <v>0</v>
      </c>
      <c r="S11" s="46">
        <v>6648978.1200000001</v>
      </c>
      <c r="T11" s="46">
        <v>22937226.039999999</v>
      </c>
      <c r="U11" s="46">
        <v>13250.43</v>
      </c>
      <c r="V11" s="46">
        <v>1600554.96</v>
      </c>
      <c r="W11" s="46">
        <v>23090626</v>
      </c>
      <c r="X11" s="46">
        <v>23090633</v>
      </c>
      <c r="Y11" s="46">
        <v>23090635</v>
      </c>
      <c r="Z11" s="46">
        <v>23090630</v>
      </c>
      <c r="AA11" s="46">
        <v>23197644</v>
      </c>
      <c r="AB11" s="46">
        <v>23090640</v>
      </c>
      <c r="AC11" s="46">
        <v>23090642</v>
      </c>
      <c r="AD11" s="46">
        <v>23090632</v>
      </c>
      <c r="AE11" s="46">
        <v>23090645</v>
      </c>
      <c r="AF11" s="46">
        <v>23090632</v>
      </c>
      <c r="AG11" s="46">
        <v>23090642</v>
      </c>
      <c r="AH11" s="46">
        <v>23090651.77</v>
      </c>
      <c r="AI11" s="52"/>
      <c r="AJ11" s="52"/>
      <c r="AK11" s="52"/>
      <c r="AL11" s="52"/>
      <c r="AM11" s="52"/>
      <c r="AN11" s="52"/>
      <c r="AO11" s="52"/>
      <c r="AP11" s="52"/>
      <c r="AQ11" s="52"/>
      <c r="AR11" s="52"/>
    </row>
    <row r="12" spans="1:44" x14ac:dyDescent="0.25">
      <c r="A12" s="3">
        <v>6</v>
      </c>
      <c r="B12" s="51" t="s">
        <v>37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v>310173132.38999999</v>
      </c>
      <c r="I12" s="46">
        <v>95516256.069999993</v>
      </c>
      <c r="J12" s="46">
        <v>39580107.560000002</v>
      </c>
      <c r="K12" s="46">
        <v>1317229.19</v>
      </c>
      <c r="L12" s="46">
        <v>64931911.289999999</v>
      </c>
      <c r="M12" s="46">
        <v>20889089.579999998</v>
      </c>
      <c r="N12" s="46">
        <v>30875226.41</v>
      </c>
      <c r="O12" s="46">
        <v>874292.16</v>
      </c>
      <c r="P12" s="46">
        <v>17416050.640000001</v>
      </c>
      <c r="Q12" s="46">
        <v>2991092</v>
      </c>
      <c r="R12" s="46">
        <v>0</v>
      </c>
      <c r="S12" s="46">
        <v>7084652.04</v>
      </c>
      <c r="T12" s="46">
        <v>24551198.780000001</v>
      </c>
      <c r="U12" s="46">
        <v>13250.43</v>
      </c>
      <c r="V12" s="46">
        <v>4132776.24</v>
      </c>
      <c r="W12" s="46">
        <v>25838324</v>
      </c>
      <c r="X12" s="46">
        <v>25838329</v>
      </c>
      <c r="Y12" s="46">
        <v>25838332</v>
      </c>
      <c r="Z12" s="46">
        <v>25838339</v>
      </c>
      <c r="AA12" s="46">
        <v>25951346.239999998</v>
      </c>
      <c r="AB12" s="46">
        <v>25838355</v>
      </c>
      <c r="AC12" s="46">
        <v>25838345</v>
      </c>
      <c r="AD12" s="46">
        <v>25838348</v>
      </c>
      <c r="AE12" s="46">
        <v>25838347</v>
      </c>
      <c r="AF12" s="46">
        <v>25838345</v>
      </c>
      <c r="AG12" s="46">
        <v>25838345</v>
      </c>
      <c r="AH12" s="46">
        <v>25838377.149999999</v>
      </c>
      <c r="AI12" s="52"/>
      <c r="AJ12" s="52"/>
      <c r="AK12" s="52"/>
      <c r="AL12" s="52"/>
      <c r="AM12" s="52"/>
      <c r="AN12" s="52"/>
      <c r="AO12" s="52"/>
      <c r="AP12" s="52"/>
      <c r="AQ12" s="52"/>
      <c r="AR12" s="52"/>
    </row>
    <row r="13" spans="1:44" x14ac:dyDescent="0.25">
      <c r="A13" s="3">
        <v>7</v>
      </c>
      <c r="B13" s="51" t="s">
        <v>38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v>238275322.36000001</v>
      </c>
      <c r="I13" s="46">
        <v>77571766.200000003</v>
      </c>
      <c r="J13" s="46">
        <v>29072126.539999999</v>
      </c>
      <c r="K13" s="46">
        <v>2018104.82</v>
      </c>
      <c r="L13" s="46">
        <v>29494174.5</v>
      </c>
      <c r="M13" s="46">
        <v>36854505.43</v>
      </c>
      <c r="N13" s="46">
        <v>23934691.199999999</v>
      </c>
      <c r="O13" s="46">
        <v>2116775.81</v>
      </c>
      <c r="P13" s="46">
        <v>10462537.140000001</v>
      </c>
      <c r="Q13" s="46">
        <v>1495546</v>
      </c>
      <c r="R13" s="46">
        <v>0</v>
      </c>
      <c r="S13" s="46">
        <v>5564744.1600000001</v>
      </c>
      <c r="T13" s="46">
        <v>19677100.129999999</v>
      </c>
      <c r="U13" s="46">
        <v>13250.43</v>
      </c>
      <c r="V13" s="46">
        <v>0</v>
      </c>
      <c r="W13" s="46">
        <v>19856265</v>
      </c>
      <c r="X13" s="46">
        <v>19856271</v>
      </c>
      <c r="Y13" s="46">
        <v>19856276</v>
      </c>
      <c r="Z13" s="46">
        <v>19856273</v>
      </c>
      <c r="AA13" s="46">
        <v>19856277</v>
      </c>
      <c r="AB13" s="46">
        <v>19856279</v>
      </c>
      <c r="AC13" s="46">
        <v>19856280</v>
      </c>
      <c r="AD13" s="46">
        <v>19856276</v>
      </c>
      <c r="AE13" s="46">
        <v>19856280</v>
      </c>
      <c r="AF13" s="46">
        <v>19856273</v>
      </c>
      <c r="AG13" s="46">
        <v>19856280</v>
      </c>
      <c r="AH13" s="46">
        <v>19856292.359999999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1:44" x14ac:dyDescent="0.25">
      <c r="A14" s="3">
        <v>8</v>
      </c>
      <c r="B14" s="51" t="s">
        <v>39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v>174913279.46000001</v>
      </c>
      <c r="I14" s="46">
        <v>70909467.790000007</v>
      </c>
      <c r="J14" s="46">
        <v>17935659.68</v>
      </c>
      <c r="K14" s="46">
        <v>335965.62</v>
      </c>
      <c r="L14" s="46">
        <v>20413474.050000001</v>
      </c>
      <c r="M14" s="46">
        <v>13787580.529999999</v>
      </c>
      <c r="N14" s="46">
        <v>22163182.579999998</v>
      </c>
      <c r="O14" s="46">
        <v>447554.32</v>
      </c>
      <c r="P14" s="46">
        <v>9498563.9800000004</v>
      </c>
      <c r="Q14" s="46">
        <v>880071.3</v>
      </c>
      <c r="R14" s="46">
        <v>0</v>
      </c>
      <c r="S14" s="46">
        <v>4596854.9400000004</v>
      </c>
      <c r="T14" s="46">
        <v>13931654.24</v>
      </c>
      <c r="U14" s="46">
        <v>13250.43</v>
      </c>
      <c r="V14" s="46">
        <v>0</v>
      </c>
      <c r="W14" s="46">
        <v>14576101</v>
      </c>
      <c r="X14" s="46">
        <v>14576106</v>
      </c>
      <c r="Y14" s="46">
        <v>14576101</v>
      </c>
      <c r="Z14" s="46">
        <v>14576104</v>
      </c>
      <c r="AA14" s="46">
        <v>14576110</v>
      </c>
      <c r="AB14" s="46">
        <v>14576106</v>
      </c>
      <c r="AC14" s="46">
        <v>14576110</v>
      </c>
      <c r="AD14" s="46">
        <v>14576106</v>
      </c>
      <c r="AE14" s="46">
        <v>14576108</v>
      </c>
      <c r="AF14" s="46">
        <v>14576105</v>
      </c>
      <c r="AG14" s="46">
        <v>14576110</v>
      </c>
      <c r="AH14" s="46">
        <v>14576112.460000001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</row>
    <row r="15" spans="1:44" x14ac:dyDescent="0.25">
      <c r="A15" s="3">
        <v>9</v>
      </c>
      <c r="B15" s="51" t="s">
        <v>40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v>137009837.05000001</v>
      </c>
      <c r="I15" s="46">
        <v>54336002.049999997</v>
      </c>
      <c r="J15" s="46">
        <v>17817893.960000001</v>
      </c>
      <c r="K15" s="46">
        <v>170727.89</v>
      </c>
      <c r="L15" s="46">
        <v>8446828.5700000003</v>
      </c>
      <c r="M15" s="46">
        <v>12548693</v>
      </c>
      <c r="N15" s="46">
        <v>16497877.59</v>
      </c>
      <c r="O15" s="46">
        <v>3252575</v>
      </c>
      <c r="P15" s="46">
        <v>5082034.2300000004</v>
      </c>
      <c r="Q15" s="46">
        <v>1662356.9</v>
      </c>
      <c r="R15" s="46">
        <v>0</v>
      </c>
      <c r="S15" s="46">
        <v>4158705.6</v>
      </c>
      <c r="T15" s="46">
        <v>10961152.27</v>
      </c>
      <c r="U15" s="46">
        <v>92212.95</v>
      </c>
      <c r="V15" s="46">
        <v>1982777.04</v>
      </c>
      <c r="W15" s="46">
        <v>11417478</v>
      </c>
      <c r="X15" s="46">
        <v>11417481</v>
      </c>
      <c r="Y15" s="46">
        <v>11417484</v>
      </c>
      <c r="Z15" s="46">
        <v>11417481</v>
      </c>
      <c r="AA15" s="46">
        <v>11417488</v>
      </c>
      <c r="AB15" s="46">
        <v>11417486</v>
      </c>
      <c r="AC15" s="46">
        <v>11417491</v>
      </c>
      <c r="AD15" s="46">
        <v>11417486</v>
      </c>
      <c r="AE15" s="46">
        <v>11417491</v>
      </c>
      <c r="AF15" s="46">
        <v>11417486</v>
      </c>
      <c r="AG15" s="46">
        <v>11417491</v>
      </c>
      <c r="AH15" s="46">
        <v>11417494.050000001</v>
      </c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ht="15.95" customHeight="1" x14ac:dyDescent="0.25">
      <c r="A16" s="3">
        <v>10</v>
      </c>
      <c r="B16" s="51" t="s">
        <v>41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v>128002800.78</v>
      </c>
      <c r="I16" s="46">
        <v>52819178.32</v>
      </c>
      <c r="J16" s="46">
        <v>11116380.1</v>
      </c>
      <c r="K16" s="46">
        <v>249269.35</v>
      </c>
      <c r="L16" s="46">
        <v>17444257.719999999</v>
      </c>
      <c r="M16" s="46">
        <v>9605469.2300000004</v>
      </c>
      <c r="N16" s="46">
        <v>14827106.93</v>
      </c>
      <c r="O16" s="46">
        <v>676535.6</v>
      </c>
      <c r="P16" s="46">
        <v>7066447.5999999996</v>
      </c>
      <c r="Q16" s="46">
        <v>414151.2</v>
      </c>
      <c r="R16" s="46">
        <v>0</v>
      </c>
      <c r="S16" s="46">
        <v>3302210.28</v>
      </c>
      <c r="T16" s="46">
        <v>10468544.02</v>
      </c>
      <c r="U16" s="46">
        <v>13250.43</v>
      </c>
      <c r="V16" s="46">
        <v>0</v>
      </c>
      <c r="W16" s="46">
        <v>10666891</v>
      </c>
      <c r="X16" s="46">
        <v>10666894</v>
      </c>
      <c r="Y16" s="46">
        <v>10666897</v>
      </c>
      <c r="Z16" s="46">
        <v>10666900</v>
      </c>
      <c r="AA16" s="46">
        <v>10666900</v>
      </c>
      <c r="AB16" s="46">
        <v>10666902</v>
      </c>
      <c r="AC16" s="46">
        <v>10666901</v>
      </c>
      <c r="AD16" s="46">
        <v>10666901</v>
      </c>
      <c r="AE16" s="46">
        <v>10666902</v>
      </c>
      <c r="AF16" s="46">
        <v>10666899</v>
      </c>
      <c r="AG16" s="46">
        <v>10666901</v>
      </c>
      <c r="AH16" s="46">
        <v>10666912.779999999</v>
      </c>
      <c r="AI16" s="52"/>
      <c r="AJ16" s="52"/>
      <c r="AK16" s="52"/>
      <c r="AL16" s="52"/>
      <c r="AM16" s="52"/>
      <c r="AN16" s="52"/>
      <c r="AO16" s="52"/>
      <c r="AP16" s="52"/>
      <c r="AQ16" s="52"/>
      <c r="AR16" s="52"/>
    </row>
    <row r="17" spans="1:44" x14ac:dyDescent="0.25">
      <c r="A17" s="3">
        <v>11</v>
      </c>
      <c r="B17" s="51" t="s">
        <v>42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v>155277530.34</v>
      </c>
      <c r="I17" s="46">
        <v>44038239.810000002</v>
      </c>
      <c r="J17" s="46">
        <v>41529921.759999998</v>
      </c>
      <c r="K17" s="46">
        <v>1067413.4099999999</v>
      </c>
      <c r="L17" s="46">
        <v>14687595.279999999</v>
      </c>
      <c r="M17" s="46">
        <v>11638621.35</v>
      </c>
      <c r="N17" s="46">
        <v>15224848.550000001</v>
      </c>
      <c r="O17" s="46">
        <v>1537817.46</v>
      </c>
      <c r="P17" s="46">
        <v>9788965.9299999997</v>
      </c>
      <c r="Q17" s="46">
        <v>851310.8</v>
      </c>
      <c r="R17" s="46">
        <v>0</v>
      </c>
      <c r="S17" s="46">
        <v>4039885.44</v>
      </c>
      <c r="T17" s="46">
        <v>10859660.119999999</v>
      </c>
      <c r="U17" s="46">
        <v>13250.43</v>
      </c>
      <c r="V17" s="46">
        <v>0</v>
      </c>
      <c r="W17" s="46">
        <v>12939754</v>
      </c>
      <c r="X17" s="46">
        <v>12939764</v>
      </c>
      <c r="Y17" s="46">
        <v>12939771</v>
      </c>
      <c r="Z17" s="46">
        <v>12939807</v>
      </c>
      <c r="AA17" s="46">
        <v>12939777</v>
      </c>
      <c r="AB17" s="46">
        <v>12939826</v>
      </c>
      <c r="AC17" s="46">
        <v>12939783</v>
      </c>
      <c r="AD17" s="46">
        <v>12939815</v>
      </c>
      <c r="AE17" s="46">
        <v>12939784</v>
      </c>
      <c r="AF17" s="46">
        <v>12939811</v>
      </c>
      <c r="AG17" s="46">
        <v>12939783</v>
      </c>
      <c r="AH17" s="46">
        <v>12939855.34</v>
      </c>
      <c r="AI17" s="52"/>
      <c r="AJ17" s="52"/>
      <c r="AK17" s="52"/>
      <c r="AL17" s="52"/>
      <c r="AM17" s="52"/>
      <c r="AN17" s="52"/>
      <c r="AO17" s="52"/>
      <c r="AP17" s="52"/>
      <c r="AQ17" s="52"/>
      <c r="AR17" s="52"/>
    </row>
    <row r="18" spans="1:44" x14ac:dyDescent="0.25">
      <c r="A18" s="3">
        <v>12</v>
      </c>
      <c r="B18" s="51" t="s">
        <v>43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v>178324790.31</v>
      </c>
      <c r="I18" s="46">
        <v>0</v>
      </c>
      <c r="J18" s="46">
        <v>0</v>
      </c>
      <c r="K18" s="46">
        <v>47669100.579999998</v>
      </c>
      <c r="L18" s="46">
        <v>130325779.13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329910.59999999998</v>
      </c>
      <c r="V18" s="46">
        <v>0</v>
      </c>
      <c r="W18" s="46">
        <v>14444485</v>
      </c>
      <c r="X18" s="46">
        <v>15333913.92</v>
      </c>
      <c r="Y18" s="46">
        <v>16752440.609999999</v>
      </c>
      <c r="Z18" s="46">
        <v>14444488</v>
      </c>
      <c r="AA18" s="46">
        <v>16238047.75</v>
      </c>
      <c r="AB18" s="46">
        <v>14444487</v>
      </c>
      <c r="AC18" s="46">
        <v>14444486</v>
      </c>
      <c r="AD18" s="46">
        <v>14444489</v>
      </c>
      <c r="AE18" s="46">
        <v>14444486</v>
      </c>
      <c r="AF18" s="46">
        <v>14444488</v>
      </c>
      <c r="AG18" s="46">
        <v>14444486</v>
      </c>
      <c r="AH18" s="46">
        <v>14444493.029999999</v>
      </c>
      <c r="AI18" s="52"/>
      <c r="AJ18" s="52"/>
      <c r="AK18" s="52"/>
      <c r="AL18" s="52"/>
      <c r="AM18" s="52"/>
      <c r="AN18" s="52"/>
      <c r="AO18" s="52"/>
      <c r="AP18" s="52"/>
      <c r="AQ18" s="52"/>
      <c r="AR18" s="52"/>
    </row>
    <row r="19" spans="1:44" x14ac:dyDescent="0.25">
      <c r="A19" s="3">
        <v>13</v>
      </c>
      <c r="B19" s="51" t="s">
        <v>44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v>386753932.35000002</v>
      </c>
      <c r="I19" s="46">
        <v>106866422.29000001</v>
      </c>
      <c r="J19" s="46">
        <v>35884835.859999999</v>
      </c>
      <c r="K19" s="46">
        <v>14056049.93</v>
      </c>
      <c r="L19" s="46">
        <v>63864513.729999997</v>
      </c>
      <c r="M19" s="46">
        <v>54552980.539999999</v>
      </c>
      <c r="N19" s="46">
        <v>40573969.469999999</v>
      </c>
      <c r="O19" s="46">
        <v>5347233.3</v>
      </c>
      <c r="P19" s="46">
        <v>24026728.5</v>
      </c>
      <c r="Q19" s="46">
        <v>678747.8</v>
      </c>
      <c r="R19" s="46">
        <v>0</v>
      </c>
      <c r="S19" s="46">
        <v>10943831.82</v>
      </c>
      <c r="T19" s="46">
        <v>17563092.899999999</v>
      </c>
      <c r="U19" s="46">
        <v>92753.01</v>
      </c>
      <c r="V19" s="46">
        <v>12302773.199999999</v>
      </c>
      <c r="W19" s="46">
        <v>31770559</v>
      </c>
      <c r="X19" s="46">
        <v>31770573</v>
      </c>
      <c r="Y19" s="46">
        <v>32030950.75</v>
      </c>
      <c r="Z19" s="46">
        <v>31770593</v>
      </c>
      <c r="AA19" s="46">
        <v>37017083.789999999</v>
      </c>
      <c r="AB19" s="46">
        <v>31770604</v>
      </c>
      <c r="AC19" s="46">
        <v>31770579</v>
      </c>
      <c r="AD19" s="46">
        <v>31770600</v>
      </c>
      <c r="AE19" s="46">
        <v>31770583</v>
      </c>
      <c r="AF19" s="46">
        <v>31770594</v>
      </c>
      <c r="AG19" s="46">
        <v>31770579</v>
      </c>
      <c r="AH19" s="46">
        <v>31770633.809999999</v>
      </c>
      <c r="AI19" s="52"/>
      <c r="AJ19" s="52"/>
      <c r="AK19" s="52"/>
      <c r="AL19" s="52"/>
      <c r="AM19" s="52"/>
      <c r="AN19" s="52"/>
      <c r="AO19" s="52"/>
      <c r="AP19" s="52"/>
      <c r="AQ19" s="52"/>
      <c r="AR19" s="52"/>
    </row>
    <row r="20" spans="1:44" x14ac:dyDescent="0.25">
      <c r="A20" s="3">
        <v>14</v>
      </c>
      <c r="B20" s="51" t="s">
        <v>45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v>63556561.770000003</v>
      </c>
      <c r="I20" s="46">
        <v>0</v>
      </c>
      <c r="J20" s="46">
        <v>0</v>
      </c>
      <c r="K20" s="46">
        <v>17304796.41</v>
      </c>
      <c r="L20" s="46">
        <v>46087284.560000002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164480.79999999999</v>
      </c>
      <c r="V20" s="46">
        <v>0</v>
      </c>
      <c r="W20" s="46">
        <v>5230486</v>
      </c>
      <c r="X20" s="46">
        <v>5230486</v>
      </c>
      <c r="Y20" s="46">
        <v>5725183.9400000004</v>
      </c>
      <c r="Z20" s="46">
        <v>5230489</v>
      </c>
      <c r="AA20" s="46">
        <v>5526470.96</v>
      </c>
      <c r="AB20" s="46">
        <v>5230492</v>
      </c>
      <c r="AC20" s="46">
        <v>5230490</v>
      </c>
      <c r="AD20" s="46">
        <v>5230493</v>
      </c>
      <c r="AE20" s="46">
        <v>5230493</v>
      </c>
      <c r="AF20" s="46">
        <v>5230489</v>
      </c>
      <c r="AG20" s="46">
        <v>5230490</v>
      </c>
      <c r="AH20" s="46">
        <v>5230498.87</v>
      </c>
      <c r="AI20" s="52"/>
      <c r="AJ20" s="52"/>
      <c r="AK20" s="52"/>
      <c r="AL20" s="52"/>
      <c r="AM20" s="52"/>
      <c r="AN20" s="52"/>
      <c r="AO20" s="52"/>
      <c r="AP20" s="52"/>
      <c r="AQ20" s="52"/>
      <c r="AR20" s="52"/>
    </row>
    <row r="21" spans="1:44" ht="30.75" x14ac:dyDescent="0.25">
      <c r="A21" s="3">
        <v>15</v>
      </c>
      <c r="B21" s="51" t="s">
        <v>46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v>72224568.719999999</v>
      </c>
      <c r="I21" s="46">
        <v>0</v>
      </c>
      <c r="J21" s="46">
        <v>0</v>
      </c>
      <c r="K21" s="46">
        <v>17959846.239999998</v>
      </c>
      <c r="L21" s="46">
        <v>54264722.479999997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6001378</v>
      </c>
      <c r="X21" s="46">
        <v>6001378</v>
      </c>
      <c r="Y21" s="46">
        <v>6042564.9699999997</v>
      </c>
      <c r="Z21" s="46">
        <v>6001380</v>
      </c>
      <c r="AA21" s="46">
        <v>6168202.2599999998</v>
      </c>
      <c r="AB21" s="46">
        <v>6001381</v>
      </c>
      <c r="AC21" s="46">
        <v>6001380</v>
      </c>
      <c r="AD21" s="46">
        <v>6001381</v>
      </c>
      <c r="AE21" s="46">
        <v>6001382</v>
      </c>
      <c r="AF21" s="46">
        <v>6001381</v>
      </c>
      <c r="AG21" s="46">
        <v>6001380</v>
      </c>
      <c r="AH21" s="46">
        <v>6001380.4900000002</v>
      </c>
      <c r="AI21" s="52"/>
      <c r="AJ21" s="52"/>
      <c r="AK21" s="52"/>
      <c r="AL21" s="52"/>
      <c r="AM21" s="52"/>
      <c r="AN21" s="52"/>
      <c r="AO21" s="52"/>
      <c r="AP21" s="52"/>
      <c r="AQ21" s="52"/>
      <c r="AR21" s="52"/>
    </row>
    <row r="22" spans="1:44" x14ac:dyDescent="0.25">
      <c r="A22" s="3">
        <v>16</v>
      </c>
      <c r="B22" s="51" t="s">
        <v>47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v>111576970.48999999</v>
      </c>
      <c r="I22" s="46">
        <v>0</v>
      </c>
      <c r="J22" s="46">
        <v>0</v>
      </c>
      <c r="K22" s="46">
        <v>80396092.909999996</v>
      </c>
      <c r="L22" s="46">
        <v>31180877.579999998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9160223</v>
      </c>
      <c r="X22" s="46">
        <v>9160222</v>
      </c>
      <c r="Y22" s="46">
        <v>10814492.5</v>
      </c>
      <c r="Z22" s="46">
        <v>9160224</v>
      </c>
      <c r="AA22" s="46">
        <v>9160225</v>
      </c>
      <c r="AB22" s="46">
        <v>9160225</v>
      </c>
      <c r="AC22" s="46">
        <v>9160225</v>
      </c>
      <c r="AD22" s="46">
        <v>9160225</v>
      </c>
      <c r="AE22" s="46">
        <v>9160227</v>
      </c>
      <c r="AF22" s="46">
        <v>9160223</v>
      </c>
      <c r="AG22" s="46">
        <v>9160225</v>
      </c>
      <c r="AH22" s="46">
        <v>9160233.9900000002</v>
      </c>
      <c r="AI22" s="52"/>
      <c r="AJ22" s="52"/>
      <c r="AK22" s="52"/>
      <c r="AL22" s="52"/>
      <c r="AM22" s="52"/>
      <c r="AN22" s="52"/>
      <c r="AO22" s="52"/>
      <c r="AP22" s="52"/>
      <c r="AQ22" s="52"/>
      <c r="AR22" s="52"/>
    </row>
    <row r="23" spans="1:44" x14ac:dyDescent="0.25">
      <c r="A23" s="3">
        <v>17</v>
      </c>
      <c r="B23" s="51" t="s">
        <v>48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v>53353485.369999997</v>
      </c>
      <c r="I23" s="46">
        <v>0</v>
      </c>
      <c r="J23" s="46">
        <v>0</v>
      </c>
      <c r="K23" s="46">
        <v>751585.33</v>
      </c>
      <c r="L23" s="46">
        <v>47848012.920000002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4753887.12</v>
      </c>
      <c r="W23" s="46">
        <v>4446122</v>
      </c>
      <c r="X23" s="46">
        <v>4446122</v>
      </c>
      <c r="Y23" s="46">
        <v>4446124</v>
      </c>
      <c r="Z23" s="46">
        <v>4446123</v>
      </c>
      <c r="AA23" s="46">
        <v>4446123</v>
      </c>
      <c r="AB23" s="46">
        <v>4446124</v>
      </c>
      <c r="AC23" s="46">
        <v>4446124</v>
      </c>
      <c r="AD23" s="46">
        <v>4446124</v>
      </c>
      <c r="AE23" s="46">
        <v>4446125</v>
      </c>
      <c r="AF23" s="46">
        <v>4446123</v>
      </c>
      <c r="AG23" s="46">
        <v>4446124</v>
      </c>
      <c r="AH23" s="46">
        <v>4446127.37</v>
      </c>
      <c r="AI23" s="52"/>
      <c r="AJ23" s="52"/>
      <c r="AK23" s="52"/>
      <c r="AL23" s="52"/>
      <c r="AM23" s="52"/>
      <c r="AN23" s="52"/>
      <c r="AO23" s="52"/>
      <c r="AP23" s="52"/>
      <c r="AQ23" s="52"/>
      <c r="AR23" s="52"/>
    </row>
    <row r="24" spans="1:44" ht="45.75" x14ac:dyDescent="0.25">
      <c r="A24" s="3">
        <v>18</v>
      </c>
      <c r="B24" s="51" t="s">
        <v>49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v>3108280.07</v>
      </c>
      <c r="I24" s="46">
        <v>0</v>
      </c>
      <c r="J24" s="46">
        <v>0</v>
      </c>
      <c r="K24" s="46">
        <v>0</v>
      </c>
      <c r="L24" s="46">
        <v>3108280.07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259023</v>
      </c>
      <c r="X24" s="46">
        <v>259023</v>
      </c>
      <c r="Y24" s="46">
        <v>259023</v>
      </c>
      <c r="Z24" s="46">
        <v>259024</v>
      </c>
      <c r="AA24" s="46">
        <v>259023</v>
      </c>
      <c r="AB24" s="46">
        <v>259023</v>
      </c>
      <c r="AC24" s="46">
        <v>259023</v>
      </c>
      <c r="AD24" s="46">
        <v>259024</v>
      </c>
      <c r="AE24" s="46">
        <v>259023</v>
      </c>
      <c r="AF24" s="46">
        <v>259024</v>
      </c>
      <c r="AG24" s="46">
        <v>259023</v>
      </c>
      <c r="AH24" s="46">
        <v>259024.07</v>
      </c>
      <c r="AI24" s="52"/>
      <c r="AJ24" s="52"/>
      <c r="AK24" s="52"/>
      <c r="AL24" s="52"/>
      <c r="AM24" s="52"/>
      <c r="AN24" s="52"/>
      <c r="AO24" s="52"/>
      <c r="AP24" s="52"/>
      <c r="AQ24" s="52"/>
      <c r="AR24" s="52"/>
    </row>
    <row r="25" spans="1:44" x14ac:dyDescent="0.25">
      <c r="A25" s="3">
        <v>19</v>
      </c>
      <c r="B25" s="51" t="s">
        <v>50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v>39019895.68</v>
      </c>
      <c r="I25" s="46">
        <v>0</v>
      </c>
      <c r="J25" s="46">
        <v>0</v>
      </c>
      <c r="K25" s="46">
        <v>0</v>
      </c>
      <c r="L25" s="46">
        <v>39019895.68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3251658</v>
      </c>
      <c r="X25" s="46">
        <v>3251657</v>
      </c>
      <c r="Y25" s="46">
        <v>3251658</v>
      </c>
      <c r="Z25" s="46">
        <v>3251658</v>
      </c>
      <c r="AA25" s="46">
        <v>3251658</v>
      </c>
      <c r="AB25" s="46">
        <v>3251658</v>
      </c>
      <c r="AC25" s="46">
        <v>3251658</v>
      </c>
      <c r="AD25" s="46">
        <v>3251658</v>
      </c>
      <c r="AE25" s="46">
        <v>3251658</v>
      </c>
      <c r="AF25" s="46">
        <v>3251658</v>
      </c>
      <c r="AG25" s="46">
        <v>3251658</v>
      </c>
      <c r="AH25" s="46">
        <v>3251658.68</v>
      </c>
      <c r="AI25" s="52"/>
      <c r="AJ25" s="52"/>
      <c r="AK25" s="52"/>
      <c r="AL25" s="52"/>
      <c r="AM25" s="52"/>
      <c r="AN25" s="52"/>
      <c r="AO25" s="52"/>
      <c r="AP25" s="52"/>
      <c r="AQ25" s="52"/>
      <c r="AR25" s="52"/>
    </row>
    <row r="26" spans="1:44" ht="45.75" x14ac:dyDescent="0.25">
      <c r="A26" s="3">
        <v>20</v>
      </c>
      <c r="B26" s="51" t="s">
        <v>51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v>4562020.4800000004</v>
      </c>
      <c r="I26" s="46">
        <v>0</v>
      </c>
      <c r="J26" s="46">
        <v>0</v>
      </c>
      <c r="K26" s="46">
        <v>0</v>
      </c>
      <c r="L26" s="46">
        <v>4562020.4800000004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380168</v>
      </c>
      <c r="X26" s="46">
        <v>380168</v>
      </c>
      <c r="Y26" s="46">
        <v>380168</v>
      </c>
      <c r="Z26" s="46">
        <v>380169</v>
      </c>
      <c r="AA26" s="46">
        <v>380168</v>
      </c>
      <c r="AB26" s="46">
        <v>380169</v>
      </c>
      <c r="AC26" s="46">
        <v>380168</v>
      </c>
      <c r="AD26" s="46">
        <v>380169</v>
      </c>
      <c r="AE26" s="46">
        <v>380168</v>
      </c>
      <c r="AF26" s="46">
        <v>380169</v>
      </c>
      <c r="AG26" s="46">
        <v>380168</v>
      </c>
      <c r="AH26" s="46">
        <v>380168.48</v>
      </c>
      <c r="AI26" s="52"/>
      <c r="AJ26" s="52"/>
      <c r="AK26" s="52"/>
      <c r="AL26" s="52"/>
      <c r="AM26" s="52"/>
      <c r="AN26" s="52"/>
      <c r="AO26" s="52"/>
      <c r="AP26" s="52"/>
      <c r="AQ26" s="52"/>
      <c r="AR26" s="52"/>
    </row>
    <row r="27" spans="1:44" x14ac:dyDescent="0.25">
      <c r="A27" s="3">
        <v>21</v>
      </c>
      <c r="B27" s="51" t="s">
        <v>52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v>60676741</v>
      </c>
      <c r="I27" s="46">
        <v>0</v>
      </c>
      <c r="J27" s="46">
        <v>0</v>
      </c>
      <c r="K27" s="46">
        <v>0</v>
      </c>
      <c r="L27" s="46">
        <v>60676741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5056394</v>
      </c>
      <c r="X27" s="46">
        <v>5056394</v>
      </c>
      <c r="Y27" s="46">
        <v>5056395</v>
      </c>
      <c r="Z27" s="46">
        <v>5056395</v>
      </c>
      <c r="AA27" s="46">
        <v>5056395</v>
      </c>
      <c r="AB27" s="46">
        <v>5056396</v>
      </c>
      <c r="AC27" s="46">
        <v>5056395</v>
      </c>
      <c r="AD27" s="46">
        <v>5056395</v>
      </c>
      <c r="AE27" s="46">
        <v>5056396</v>
      </c>
      <c r="AF27" s="46">
        <v>5056395</v>
      </c>
      <c r="AG27" s="46">
        <v>5056395</v>
      </c>
      <c r="AH27" s="46">
        <v>5056396</v>
      </c>
      <c r="AI27" s="52"/>
      <c r="AJ27" s="52"/>
      <c r="AK27" s="52"/>
      <c r="AL27" s="52"/>
      <c r="AM27" s="52"/>
      <c r="AN27" s="52"/>
      <c r="AO27" s="52"/>
      <c r="AP27" s="52"/>
      <c r="AQ27" s="52"/>
      <c r="AR27" s="52"/>
    </row>
    <row r="28" spans="1:44" ht="30.75" x14ac:dyDescent="0.25">
      <c r="A28" s="3">
        <v>22</v>
      </c>
      <c r="B28" s="51" t="s">
        <v>53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v>20962398.140000001</v>
      </c>
      <c r="I28" s="46">
        <v>0</v>
      </c>
      <c r="J28" s="46">
        <v>0</v>
      </c>
      <c r="K28" s="46">
        <v>3908641.81</v>
      </c>
      <c r="L28" s="46">
        <v>17053756.329999998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1746866</v>
      </c>
      <c r="X28" s="46">
        <v>1746866</v>
      </c>
      <c r="Y28" s="46">
        <v>1746866</v>
      </c>
      <c r="Z28" s="46">
        <v>1746865</v>
      </c>
      <c r="AA28" s="46">
        <v>1746867</v>
      </c>
      <c r="AB28" s="46">
        <v>1746867</v>
      </c>
      <c r="AC28" s="46">
        <v>1746867</v>
      </c>
      <c r="AD28" s="46">
        <v>1746866</v>
      </c>
      <c r="AE28" s="46">
        <v>1746867</v>
      </c>
      <c r="AF28" s="46">
        <v>1746866</v>
      </c>
      <c r="AG28" s="46">
        <v>1746867</v>
      </c>
      <c r="AH28" s="46">
        <v>1746868.14</v>
      </c>
      <c r="AI28" s="52"/>
      <c r="AJ28" s="52"/>
      <c r="AK28" s="52"/>
      <c r="AL28" s="52"/>
      <c r="AM28" s="52"/>
      <c r="AN28" s="52"/>
      <c r="AO28" s="52"/>
      <c r="AP28" s="52"/>
      <c r="AQ28" s="52"/>
      <c r="AR28" s="52"/>
    </row>
    <row r="29" spans="1:44" x14ac:dyDescent="0.25">
      <c r="A29" s="3">
        <v>23</v>
      </c>
      <c r="B29" s="51" t="s">
        <v>54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v>45394552.18</v>
      </c>
      <c r="I29" s="46">
        <v>0</v>
      </c>
      <c r="J29" s="46">
        <v>0</v>
      </c>
      <c r="K29" s="46">
        <v>6720266.7000000002</v>
      </c>
      <c r="L29" s="46">
        <v>38674285.479999997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3697821</v>
      </c>
      <c r="X29" s="46">
        <v>3697820</v>
      </c>
      <c r="Y29" s="46">
        <v>4718505.7</v>
      </c>
      <c r="Z29" s="46">
        <v>3697822</v>
      </c>
      <c r="AA29" s="46">
        <v>3697823</v>
      </c>
      <c r="AB29" s="46">
        <v>3697822</v>
      </c>
      <c r="AC29" s="46">
        <v>3697823</v>
      </c>
      <c r="AD29" s="46">
        <v>3697823</v>
      </c>
      <c r="AE29" s="46">
        <v>3697822</v>
      </c>
      <c r="AF29" s="46">
        <v>3697823</v>
      </c>
      <c r="AG29" s="46">
        <v>3697823</v>
      </c>
      <c r="AH29" s="46">
        <v>3697824.48</v>
      </c>
      <c r="AI29" s="52"/>
      <c r="AJ29" s="52"/>
      <c r="AK29" s="52"/>
      <c r="AL29" s="52"/>
      <c r="AM29" s="52"/>
      <c r="AN29" s="52"/>
      <c r="AO29" s="52"/>
      <c r="AP29" s="52"/>
      <c r="AQ29" s="52"/>
      <c r="AR29" s="52"/>
    </row>
    <row r="30" spans="1:44" x14ac:dyDescent="0.25">
      <c r="A30" s="3">
        <v>24</v>
      </c>
      <c r="B30" s="51" t="s">
        <v>55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v>646824843.64999998</v>
      </c>
      <c r="I30" s="46">
        <v>284611508.05000001</v>
      </c>
      <c r="J30" s="46">
        <v>0</v>
      </c>
      <c r="K30" s="46">
        <v>4986267.8499999996</v>
      </c>
      <c r="L30" s="46">
        <v>140666905.91</v>
      </c>
      <c r="M30" s="46">
        <v>0</v>
      </c>
      <c r="N30" s="46">
        <v>0</v>
      </c>
      <c r="O30" s="46">
        <v>0</v>
      </c>
      <c r="P30" s="46">
        <v>0</v>
      </c>
      <c r="Q30" s="46">
        <v>5872894.0999999996</v>
      </c>
      <c r="R30" s="46">
        <v>0</v>
      </c>
      <c r="S30" s="46">
        <v>0</v>
      </c>
      <c r="T30" s="46">
        <v>204028927.78</v>
      </c>
      <c r="U30" s="46">
        <v>41120.199999999997</v>
      </c>
      <c r="V30" s="46">
        <v>6617219.7599999998</v>
      </c>
      <c r="W30" s="46">
        <v>53899330</v>
      </c>
      <c r="X30" s="46">
        <v>53899331</v>
      </c>
      <c r="Y30" s="46">
        <v>53899332</v>
      </c>
      <c r="Z30" s="46">
        <v>53899332</v>
      </c>
      <c r="AA30" s="46">
        <v>53932174</v>
      </c>
      <c r="AB30" s="46">
        <v>53899334</v>
      </c>
      <c r="AC30" s="46">
        <v>53899335</v>
      </c>
      <c r="AD30" s="46">
        <v>53899335</v>
      </c>
      <c r="AE30" s="46">
        <v>53899336</v>
      </c>
      <c r="AF30" s="46">
        <v>53899335</v>
      </c>
      <c r="AG30" s="46">
        <v>53899335</v>
      </c>
      <c r="AH30" s="46">
        <v>53899334.649999999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52"/>
    </row>
    <row r="31" spans="1:44" x14ac:dyDescent="0.25">
      <c r="A31" s="3">
        <v>25</v>
      </c>
      <c r="B31" s="51" t="s">
        <v>56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v>576888655.48000002</v>
      </c>
      <c r="I31" s="46">
        <v>154240419.71000001</v>
      </c>
      <c r="J31" s="46">
        <v>0</v>
      </c>
      <c r="K31" s="46">
        <v>33149634.600000001</v>
      </c>
      <c r="L31" s="46">
        <v>88285537.159999996</v>
      </c>
      <c r="M31" s="46">
        <v>106149858.75</v>
      </c>
      <c r="N31" s="46">
        <v>112959731.73</v>
      </c>
      <c r="O31" s="46">
        <v>9422059.2599999998</v>
      </c>
      <c r="P31" s="46">
        <v>39781034.609999999</v>
      </c>
      <c r="Q31" s="46">
        <v>0</v>
      </c>
      <c r="R31" s="46">
        <v>0</v>
      </c>
      <c r="S31" s="46">
        <v>24764101.68</v>
      </c>
      <c r="T31" s="46">
        <v>0</v>
      </c>
      <c r="U31" s="46">
        <v>324614.21999999997</v>
      </c>
      <c r="V31" s="46">
        <v>7811663.7599999998</v>
      </c>
      <c r="W31" s="46">
        <v>47939632</v>
      </c>
      <c r="X31" s="46">
        <v>47939636</v>
      </c>
      <c r="Y31" s="46">
        <v>48907629.840000004</v>
      </c>
      <c r="Z31" s="46">
        <v>47939641</v>
      </c>
      <c r="AA31" s="46">
        <v>48584635.759999998</v>
      </c>
      <c r="AB31" s="46">
        <v>47939643</v>
      </c>
      <c r="AC31" s="46">
        <v>47939636</v>
      </c>
      <c r="AD31" s="46">
        <v>47939641</v>
      </c>
      <c r="AE31" s="46">
        <v>47939631</v>
      </c>
      <c r="AF31" s="46">
        <v>47939641</v>
      </c>
      <c r="AG31" s="46">
        <v>47939636</v>
      </c>
      <c r="AH31" s="46">
        <v>47939652.880000003</v>
      </c>
      <c r="AI31" s="52"/>
      <c r="AJ31" s="52"/>
      <c r="AK31" s="52"/>
      <c r="AL31" s="52"/>
      <c r="AM31" s="52"/>
      <c r="AN31" s="52"/>
      <c r="AO31" s="52"/>
      <c r="AP31" s="52"/>
      <c r="AQ31" s="52"/>
      <c r="AR31" s="52"/>
    </row>
    <row r="32" spans="1:44" x14ac:dyDescent="0.25">
      <c r="A32" s="3">
        <v>26</v>
      </c>
      <c r="B32" s="51" t="s">
        <v>57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v>492894201.94</v>
      </c>
      <c r="I32" s="46">
        <v>165236825.93000001</v>
      </c>
      <c r="J32" s="46">
        <v>0</v>
      </c>
      <c r="K32" s="46">
        <v>9174270.9100000001</v>
      </c>
      <c r="L32" s="46">
        <v>68978561.200000003</v>
      </c>
      <c r="M32" s="46">
        <v>61448834.719999999</v>
      </c>
      <c r="N32" s="46">
        <v>107475742.39</v>
      </c>
      <c r="O32" s="46">
        <v>9104607.9399999995</v>
      </c>
      <c r="P32" s="46">
        <v>40123870.25</v>
      </c>
      <c r="Q32" s="46">
        <v>0</v>
      </c>
      <c r="R32" s="46">
        <v>0</v>
      </c>
      <c r="S32" s="46">
        <v>23932360.559999999</v>
      </c>
      <c r="T32" s="46">
        <v>0</v>
      </c>
      <c r="U32" s="46">
        <v>252464.04</v>
      </c>
      <c r="V32" s="46">
        <v>7166664</v>
      </c>
      <c r="W32" s="46">
        <v>41074511</v>
      </c>
      <c r="X32" s="46">
        <v>41074511</v>
      </c>
      <c r="Y32" s="46">
        <v>41074515</v>
      </c>
      <c r="Z32" s="46">
        <v>41074516</v>
      </c>
      <c r="AA32" s="46">
        <v>41074516</v>
      </c>
      <c r="AB32" s="46">
        <v>41074522</v>
      </c>
      <c r="AC32" s="46">
        <v>41074516</v>
      </c>
      <c r="AD32" s="46">
        <v>41074517</v>
      </c>
      <c r="AE32" s="46">
        <v>41074519</v>
      </c>
      <c r="AF32" s="46">
        <v>41074516</v>
      </c>
      <c r="AG32" s="46">
        <v>41074516</v>
      </c>
      <c r="AH32" s="46">
        <v>41074526.939999998</v>
      </c>
      <c r="AI32" s="52"/>
      <c r="AJ32" s="52"/>
      <c r="AK32" s="52"/>
      <c r="AL32" s="52"/>
      <c r="AM32" s="52"/>
      <c r="AN32" s="52"/>
      <c r="AO32" s="52"/>
      <c r="AP32" s="52"/>
      <c r="AQ32" s="52"/>
      <c r="AR32" s="52"/>
    </row>
    <row r="33" spans="1:44" ht="30.75" x14ac:dyDescent="0.25">
      <c r="A33" s="3">
        <v>27</v>
      </c>
      <c r="B33" s="51" t="s">
        <v>58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v>147069034.97999999</v>
      </c>
      <c r="I33" s="46">
        <v>0</v>
      </c>
      <c r="J33" s="46">
        <v>0</v>
      </c>
      <c r="K33" s="46">
        <v>0</v>
      </c>
      <c r="L33" s="46">
        <v>147069034.97999999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12255753</v>
      </c>
      <c r="X33" s="46">
        <v>12255751</v>
      </c>
      <c r="Y33" s="46">
        <v>12255754</v>
      </c>
      <c r="Z33" s="46">
        <v>12255752</v>
      </c>
      <c r="AA33" s="46">
        <v>12255754</v>
      </c>
      <c r="AB33" s="46">
        <v>12255752</v>
      </c>
      <c r="AC33" s="46">
        <v>12255754</v>
      </c>
      <c r="AD33" s="46">
        <v>12255752</v>
      </c>
      <c r="AE33" s="46">
        <v>12255754</v>
      </c>
      <c r="AF33" s="46">
        <v>12255752</v>
      </c>
      <c r="AG33" s="46">
        <v>12255754</v>
      </c>
      <c r="AH33" s="46">
        <v>12255752.98</v>
      </c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  <row r="34" spans="1:44" x14ac:dyDescent="0.25">
      <c r="A34" s="3">
        <v>28</v>
      </c>
      <c r="B34" s="51" t="s">
        <v>59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v>421970996.63999999</v>
      </c>
      <c r="I34" s="46">
        <v>149246102.30000001</v>
      </c>
      <c r="J34" s="46">
        <v>0</v>
      </c>
      <c r="K34" s="46">
        <v>12402695.880000001</v>
      </c>
      <c r="L34" s="46">
        <v>67550136.359999999</v>
      </c>
      <c r="M34" s="46">
        <v>62882875.899999999</v>
      </c>
      <c r="N34" s="46">
        <v>41426771.229999997</v>
      </c>
      <c r="O34" s="46">
        <v>6199407.9500000002</v>
      </c>
      <c r="P34" s="46">
        <v>25184302.960000001</v>
      </c>
      <c r="Q34" s="46">
        <v>4452125.4000000004</v>
      </c>
      <c r="R34" s="46">
        <v>0</v>
      </c>
      <c r="S34" s="46">
        <v>11522986.4</v>
      </c>
      <c r="T34" s="46">
        <v>41077091.399999999</v>
      </c>
      <c r="U34" s="46">
        <v>26500.86</v>
      </c>
      <c r="V34" s="46">
        <v>0</v>
      </c>
      <c r="W34" s="46">
        <v>35045935</v>
      </c>
      <c r="X34" s="46">
        <v>35045938</v>
      </c>
      <c r="Y34" s="46">
        <v>35493734.530000001</v>
      </c>
      <c r="Z34" s="46">
        <v>35045940</v>
      </c>
      <c r="AA34" s="46">
        <v>36017853.039999999</v>
      </c>
      <c r="AB34" s="46">
        <v>35045945</v>
      </c>
      <c r="AC34" s="46">
        <v>35045938</v>
      </c>
      <c r="AD34" s="46">
        <v>35045942</v>
      </c>
      <c r="AE34" s="46">
        <v>35045942</v>
      </c>
      <c r="AF34" s="46">
        <v>35045943</v>
      </c>
      <c r="AG34" s="46">
        <v>35045938</v>
      </c>
      <c r="AH34" s="46">
        <v>35045948.07</v>
      </c>
      <c r="AI34" s="52"/>
      <c r="AJ34" s="52"/>
      <c r="AK34" s="52"/>
      <c r="AL34" s="52"/>
      <c r="AM34" s="52"/>
      <c r="AN34" s="52"/>
      <c r="AO34" s="52"/>
      <c r="AP34" s="52"/>
      <c r="AQ34" s="52"/>
      <c r="AR34" s="52"/>
    </row>
    <row r="35" spans="1:44" x14ac:dyDescent="0.25">
      <c r="A35" s="3">
        <v>29</v>
      </c>
      <c r="B35" s="51" t="s">
        <v>60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v>68500976.650000006</v>
      </c>
      <c r="I35" s="46">
        <v>8540782.7799999993</v>
      </c>
      <c r="J35" s="46">
        <v>0</v>
      </c>
      <c r="K35" s="46">
        <v>3213523.01</v>
      </c>
      <c r="L35" s="46">
        <v>37526718.420000002</v>
      </c>
      <c r="M35" s="46">
        <v>4015674.09</v>
      </c>
      <c r="N35" s="46">
        <v>7201132.4100000001</v>
      </c>
      <c r="O35" s="46">
        <v>662224.27</v>
      </c>
      <c r="P35" s="46">
        <v>3617924.37</v>
      </c>
      <c r="Q35" s="46">
        <v>0</v>
      </c>
      <c r="R35" s="46">
        <v>0</v>
      </c>
      <c r="S35" s="46">
        <v>1740220.26</v>
      </c>
      <c r="T35" s="46">
        <v>0</v>
      </c>
      <c r="U35" s="46">
        <v>0</v>
      </c>
      <c r="V35" s="46">
        <v>1982777.04</v>
      </c>
      <c r="W35" s="46">
        <v>5700562</v>
      </c>
      <c r="X35" s="46">
        <v>5700563</v>
      </c>
      <c r="Y35" s="46">
        <v>5794751.8200000003</v>
      </c>
      <c r="Z35" s="46">
        <v>5700566</v>
      </c>
      <c r="AA35" s="46">
        <v>5700563</v>
      </c>
      <c r="AB35" s="46">
        <v>5700570</v>
      </c>
      <c r="AC35" s="46">
        <v>5700563</v>
      </c>
      <c r="AD35" s="46">
        <v>5700566</v>
      </c>
      <c r="AE35" s="46">
        <v>5700564</v>
      </c>
      <c r="AF35" s="46">
        <v>5700565</v>
      </c>
      <c r="AG35" s="46">
        <v>5700563</v>
      </c>
      <c r="AH35" s="46">
        <v>5700579.8300000001</v>
      </c>
      <c r="AI35" s="52"/>
      <c r="AJ35" s="52"/>
      <c r="AK35" s="52"/>
      <c r="AL35" s="52"/>
      <c r="AM35" s="52"/>
      <c r="AN35" s="52"/>
      <c r="AO35" s="52"/>
      <c r="AP35" s="52"/>
      <c r="AQ35" s="52"/>
      <c r="AR35" s="52"/>
    </row>
    <row r="36" spans="1:44" ht="30.75" x14ac:dyDescent="0.25">
      <c r="A36" s="3">
        <v>30</v>
      </c>
      <c r="B36" s="51" t="s">
        <v>61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v>1688459.98</v>
      </c>
      <c r="I36" s="46">
        <v>0</v>
      </c>
      <c r="J36" s="46">
        <v>0</v>
      </c>
      <c r="K36" s="46">
        <v>38365.599999999999</v>
      </c>
      <c r="L36" s="46">
        <v>1650094.38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140703</v>
      </c>
      <c r="X36" s="46">
        <v>140703</v>
      </c>
      <c r="Y36" s="46">
        <v>140703</v>
      </c>
      <c r="Z36" s="46">
        <v>140706</v>
      </c>
      <c r="AA36" s="46">
        <v>140704</v>
      </c>
      <c r="AB36" s="46">
        <v>140706</v>
      </c>
      <c r="AC36" s="46">
        <v>140705</v>
      </c>
      <c r="AD36" s="46">
        <v>140707</v>
      </c>
      <c r="AE36" s="46">
        <v>140705</v>
      </c>
      <c r="AF36" s="46">
        <v>140705</v>
      </c>
      <c r="AG36" s="46">
        <v>140705</v>
      </c>
      <c r="AH36" s="46">
        <v>140707.98000000001</v>
      </c>
      <c r="AI36" s="52"/>
      <c r="AJ36" s="52"/>
      <c r="AK36" s="52"/>
      <c r="AL36" s="52"/>
      <c r="AM36" s="52"/>
      <c r="AN36" s="52"/>
      <c r="AO36" s="52"/>
      <c r="AP36" s="52"/>
      <c r="AQ36" s="52"/>
      <c r="AR36" s="52"/>
    </row>
    <row r="37" spans="1:44" x14ac:dyDescent="0.25">
      <c r="A37" s="3">
        <v>31</v>
      </c>
      <c r="B37" s="51" t="s">
        <v>62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v>10980686.199999999</v>
      </c>
      <c r="I37" s="46">
        <v>0</v>
      </c>
      <c r="J37" s="46">
        <v>0</v>
      </c>
      <c r="K37" s="46">
        <v>163780</v>
      </c>
      <c r="L37" s="46">
        <v>10816906.199999999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915057</v>
      </c>
      <c r="X37" s="46">
        <v>915057</v>
      </c>
      <c r="Y37" s="46">
        <v>915057</v>
      </c>
      <c r="Z37" s="46">
        <v>915057</v>
      </c>
      <c r="AA37" s="46">
        <v>915057</v>
      </c>
      <c r="AB37" s="46">
        <v>915058</v>
      </c>
      <c r="AC37" s="46">
        <v>915057</v>
      </c>
      <c r="AD37" s="46">
        <v>915057</v>
      </c>
      <c r="AE37" s="46">
        <v>915057</v>
      </c>
      <c r="AF37" s="46">
        <v>915057</v>
      </c>
      <c r="AG37" s="46">
        <v>915057</v>
      </c>
      <c r="AH37" s="46">
        <v>915058.2</v>
      </c>
      <c r="AI37" s="52"/>
      <c r="AJ37" s="52"/>
      <c r="AK37" s="52"/>
      <c r="AL37" s="52"/>
      <c r="AM37" s="52"/>
      <c r="AN37" s="52"/>
      <c r="AO37" s="52"/>
      <c r="AP37" s="52"/>
      <c r="AQ37" s="52"/>
      <c r="AR37" s="52"/>
    </row>
    <row r="38" spans="1:44" x14ac:dyDescent="0.25">
      <c r="A38" s="3">
        <v>32</v>
      </c>
      <c r="B38" s="51" t="s">
        <v>63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379402</v>
      </c>
      <c r="X38" s="46">
        <v>379402</v>
      </c>
      <c r="Y38" s="46">
        <v>379402</v>
      </c>
      <c r="Z38" s="46">
        <v>379402</v>
      </c>
      <c r="AA38" s="46">
        <v>379402</v>
      </c>
      <c r="AB38" s="46">
        <v>379402</v>
      </c>
      <c r="AC38" s="46">
        <v>379402</v>
      </c>
      <c r="AD38" s="46">
        <v>379402</v>
      </c>
      <c r="AE38" s="46">
        <v>379402</v>
      </c>
      <c r="AF38" s="46">
        <v>379402</v>
      </c>
      <c r="AG38" s="46">
        <v>379402</v>
      </c>
      <c r="AH38" s="46">
        <v>379402</v>
      </c>
      <c r="AI38" s="52"/>
      <c r="AJ38" s="52"/>
      <c r="AK38" s="52"/>
      <c r="AL38" s="52"/>
      <c r="AM38" s="52"/>
      <c r="AN38" s="52"/>
      <c r="AO38" s="52"/>
      <c r="AP38" s="52"/>
      <c r="AQ38" s="52"/>
      <c r="AR38" s="52"/>
    </row>
    <row r="39" spans="1:44" x14ac:dyDescent="0.25">
      <c r="A39" s="3">
        <v>33</v>
      </c>
      <c r="B39" s="51" t="s">
        <v>64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v>3963077.11</v>
      </c>
      <c r="I39" s="46">
        <v>0</v>
      </c>
      <c r="J39" s="46">
        <v>0</v>
      </c>
      <c r="K39" s="46">
        <v>3963077.11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330256</v>
      </c>
      <c r="X39" s="46">
        <v>330256</v>
      </c>
      <c r="Y39" s="46">
        <v>330256</v>
      </c>
      <c r="Z39" s="46">
        <v>330257</v>
      </c>
      <c r="AA39" s="46">
        <v>330256</v>
      </c>
      <c r="AB39" s="46">
        <v>330257</v>
      </c>
      <c r="AC39" s="46">
        <v>330256</v>
      </c>
      <c r="AD39" s="46">
        <v>330257</v>
      </c>
      <c r="AE39" s="46">
        <v>330256</v>
      </c>
      <c r="AF39" s="46">
        <v>330257</v>
      </c>
      <c r="AG39" s="46">
        <v>330256</v>
      </c>
      <c r="AH39" s="46">
        <v>330257.11</v>
      </c>
      <c r="AI39" s="52"/>
      <c r="AJ39" s="52"/>
      <c r="AK39" s="52"/>
      <c r="AL39" s="52"/>
      <c r="AM39" s="52"/>
      <c r="AN39" s="52"/>
      <c r="AO39" s="52"/>
      <c r="AP39" s="52"/>
      <c r="AQ39" s="52"/>
      <c r="AR39" s="52"/>
    </row>
    <row r="40" spans="1:44" x14ac:dyDescent="0.25">
      <c r="A40" s="3">
        <v>34</v>
      </c>
      <c r="B40" s="51" t="s">
        <v>65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52"/>
      <c r="AJ40" s="52"/>
      <c r="AK40" s="52"/>
      <c r="AL40" s="52"/>
      <c r="AM40" s="52"/>
      <c r="AN40" s="52"/>
      <c r="AO40" s="52"/>
      <c r="AP40" s="52"/>
      <c r="AQ40" s="52"/>
      <c r="AR40" s="52"/>
    </row>
    <row r="41" spans="1:44" x14ac:dyDescent="0.25">
      <c r="A41" s="3">
        <v>35</v>
      </c>
      <c r="B41" s="51" t="s">
        <v>66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52"/>
      <c r="AJ41" s="52"/>
      <c r="AK41" s="52"/>
      <c r="AL41" s="52"/>
      <c r="AM41" s="52"/>
      <c r="AN41" s="52"/>
      <c r="AO41" s="52"/>
      <c r="AP41" s="52"/>
      <c r="AQ41" s="52"/>
      <c r="AR41" s="52"/>
    </row>
    <row r="42" spans="1:44" x14ac:dyDescent="0.25">
      <c r="A42" s="3">
        <v>36</v>
      </c>
      <c r="B42" s="51" t="s">
        <v>67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v>14060540.6</v>
      </c>
      <c r="I42" s="46">
        <v>0</v>
      </c>
      <c r="J42" s="46">
        <v>0</v>
      </c>
      <c r="K42" s="46">
        <v>111757.2</v>
      </c>
      <c r="L42" s="46">
        <v>13948783.4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1171710</v>
      </c>
      <c r="X42" s="46">
        <v>1171711</v>
      </c>
      <c r="Y42" s="46">
        <v>1171711</v>
      </c>
      <c r="Z42" s="46">
        <v>1171712</v>
      </c>
      <c r="AA42" s="46">
        <v>1171711</v>
      </c>
      <c r="AB42" s="46">
        <v>1171713</v>
      </c>
      <c r="AC42" s="46">
        <v>1171711</v>
      </c>
      <c r="AD42" s="46">
        <v>1171712</v>
      </c>
      <c r="AE42" s="46">
        <v>1171712</v>
      </c>
      <c r="AF42" s="46">
        <v>1171712</v>
      </c>
      <c r="AG42" s="46">
        <v>1171711</v>
      </c>
      <c r="AH42" s="46">
        <v>1171714.6000000001</v>
      </c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1:44" x14ac:dyDescent="0.25">
      <c r="A43" s="3">
        <v>37</v>
      </c>
      <c r="B43" s="51" t="s">
        <v>68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1:44" x14ac:dyDescent="0.25">
      <c r="A44" s="3">
        <v>38</v>
      </c>
      <c r="B44" s="51" t="s">
        <v>69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1:44" x14ac:dyDescent="0.25">
      <c r="A45" s="3">
        <v>39</v>
      </c>
      <c r="B45" s="51" t="s">
        <v>70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v>1004718</v>
      </c>
      <c r="I45" s="46">
        <v>0</v>
      </c>
      <c r="J45" s="46">
        <v>0</v>
      </c>
      <c r="K45" s="46">
        <v>0</v>
      </c>
      <c r="L45" s="46">
        <v>1004718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83727</v>
      </c>
      <c r="X45" s="46">
        <v>83726</v>
      </c>
      <c r="Y45" s="46">
        <v>83727</v>
      </c>
      <c r="Z45" s="46">
        <v>83726</v>
      </c>
      <c r="AA45" s="46">
        <v>83727</v>
      </c>
      <c r="AB45" s="46">
        <v>83726</v>
      </c>
      <c r="AC45" s="46">
        <v>83727</v>
      </c>
      <c r="AD45" s="46">
        <v>83726</v>
      </c>
      <c r="AE45" s="46">
        <v>83727</v>
      </c>
      <c r="AF45" s="46">
        <v>83726</v>
      </c>
      <c r="AG45" s="46">
        <v>83727</v>
      </c>
      <c r="AH45" s="46">
        <v>83726</v>
      </c>
      <c r="AI45" s="52"/>
      <c r="AJ45" s="52"/>
      <c r="AK45" s="52"/>
      <c r="AL45" s="52"/>
      <c r="AM45" s="52"/>
      <c r="AN45" s="52"/>
      <c r="AO45" s="52"/>
      <c r="AP45" s="52"/>
      <c r="AQ45" s="52"/>
      <c r="AR45" s="52"/>
    </row>
    <row r="46" spans="1:44" x14ac:dyDescent="0.25">
      <c r="A46" s="3">
        <v>40</v>
      </c>
      <c r="B46" s="51" t="s">
        <v>71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52"/>
      <c r="AJ46" s="52"/>
      <c r="AK46" s="52"/>
      <c r="AL46" s="52"/>
      <c r="AM46" s="52"/>
      <c r="AN46" s="52"/>
      <c r="AO46" s="52"/>
      <c r="AP46" s="52"/>
      <c r="AQ46" s="52"/>
      <c r="AR46" s="52"/>
    </row>
    <row r="47" spans="1:44" x14ac:dyDescent="0.25">
      <c r="A47" s="3">
        <v>41</v>
      </c>
      <c r="B47" s="51" t="s">
        <v>72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11107</v>
      </c>
      <c r="X47" s="46">
        <v>11107</v>
      </c>
      <c r="Y47" s="46">
        <v>11106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11105.92</v>
      </c>
      <c r="AI47" s="52"/>
      <c r="AJ47" s="52"/>
      <c r="AK47" s="52"/>
      <c r="AL47" s="52"/>
      <c r="AM47" s="52"/>
      <c r="AN47" s="52"/>
      <c r="AO47" s="52"/>
      <c r="AP47" s="52"/>
      <c r="AQ47" s="52"/>
      <c r="AR47" s="52"/>
    </row>
    <row r="48" spans="1:44" x14ac:dyDescent="0.25">
      <c r="A48" s="3">
        <v>42</v>
      </c>
      <c r="B48" s="51" t="s">
        <v>73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v>5890798.0499999998</v>
      </c>
      <c r="I48" s="46">
        <v>0</v>
      </c>
      <c r="J48" s="46">
        <v>0</v>
      </c>
      <c r="K48" s="46">
        <v>0</v>
      </c>
      <c r="L48" s="46">
        <v>5890798.0499999998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490899</v>
      </c>
      <c r="X48" s="46">
        <v>490900</v>
      </c>
      <c r="Y48" s="46">
        <v>490899</v>
      </c>
      <c r="Z48" s="46">
        <v>490901</v>
      </c>
      <c r="AA48" s="46">
        <v>490899</v>
      </c>
      <c r="AB48" s="46">
        <v>490900</v>
      </c>
      <c r="AC48" s="46">
        <v>490899</v>
      </c>
      <c r="AD48" s="46">
        <v>490901</v>
      </c>
      <c r="AE48" s="46">
        <v>490899</v>
      </c>
      <c r="AF48" s="46">
        <v>490901</v>
      </c>
      <c r="AG48" s="46">
        <v>490899</v>
      </c>
      <c r="AH48" s="46">
        <v>490901.05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1:44" x14ac:dyDescent="0.25">
      <c r="A49" s="3">
        <v>43</v>
      </c>
      <c r="B49" s="51" t="s">
        <v>74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v>789389.73</v>
      </c>
      <c r="I49" s="46">
        <v>0</v>
      </c>
      <c r="J49" s="46">
        <v>0</v>
      </c>
      <c r="K49" s="46">
        <v>558789</v>
      </c>
      <c r="L49" s="46">
        <v>230600.73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65783</v>
      </c>
      <c r="X49" s="46">
        <v>65782</v>
      </c>
      <c r="Y49" s="46">
        <v>65783</v>
      </c>
      <c r="Z49" s="46">
        <v>65782</v>
      </c>
      <c r="AA49" s="46">
        <v>65783</v>
      </c>
      <c r="AB49" s="46">
        <v>65782</v>
      </c>
      <c r="AC49" s="46">
        <v>65783</v>
      </c>
      <c r="AD49" s="46">
        <v>65782</v>
      </c>
      <c r="AE49" s="46">
        <v>65783</v>
      </c>
      <c r="AF49" s="46">
        <v>65782</v>
      </c>
      <c r="AG49" s="46">
        <v>65783</v>
      </c>
      <c r="AH49" s="46">
        <v>65781.73</v>
      </c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1:44" x14ac:dyDescent="0.25">
      <c r="A50" s="3">
        <v>44</v>
      </c>
      <c r="B50" s="51" t="s">
        <v>75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v>4296072.22</v>
      </c>
      <c r="I50" s="46">
        <v>0</v>
      </c>
      <c r="J50" s="46">
        <v>0</v>
      </c>
      <c r="K50" s="46">
        <v>4296072.22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358004</v>
      </c>
      <c r="X50" s="46">
        <v>358003</v>
      </c>
      <c r="Y50" s="46">
        <v>358006</v>
      </c>
      <c r="Z50" s="46">
        <v>358006</v>
      </c>
      <c r="AA50" s="46">
        <v>358006</v>
      </c>
      <c r="AB50" s="46">
        <v>358007</v>
      </c>
      <c r="AC50" s="46">
        <v>358006</v>
      </c>
      <c r="AD50" s="46">
        <v>358006</v>
      </c>
      <c r="AE50" s="46">
        <v>358006</v>
      </c>
      <c r="AF50" s="46">
        <v>358006</v>
      </c>
      <c r="AG50" s="46">
        <v>358006</v>
      </c>
      <c r="AH50" s="46">
        <v>358010.22</v>
      </c>
      <c r="AI50" s="52"/>
      <c r="AJ50" s="52"/>
      <c r="AK50" s="52"/>
      <c r="AL50" s="52"/>
      <c r="AM50" s="52"/>
      <c r="AN50" s="52"/>
      <c r="AO50" s="52"/>
      <c r="AP50" s="52"/>
      <c r="AQ50" s="52"/>
      <c r="AR50" s="52"/>
    </row>
    <row r="51" spans="1:44" x14ac:dyDescent="0.25">
      <c r="A51" s="3">
        <v>45</v>
      </c>
      <c r="B51" s="51" t="s">
        <v>76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52"/>
      <c r="AJ51" s="52"/>
      <c r="AK51" s="52"/>
      <c r="AL51" s="52"/>
      <c r="AM51" s="52"/>
      <c r="AN51" s="52"/>
      <c r="AO51" s="52"/>
      <c r="AP51" s="52"/>
      <c r="AQ51" s="52"/>
      <c r="AR51" s="52"/>
    </row>
    <row r="52" spans="1:44" x14ac:dyDescent="0.25">
      <c r="A52" s="3">
        <v>46</v>
      </c>
      <c r="B52" s="51" t="s">
        <v>77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v>1128051</v>
      </c>
      <c r="I52" s="46">
        <v>0</v>
      </c>
      <c r="J52" s="46">
        <v>0</v>
      </c>
      <c r="K52" s="46">
        <v>0</v>
      </c>
      <c r="L52" s="46">
        <v>1128051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94004</v>
      </c>
      <c r="X52" s="46">
        <v>94004</v>
      </c>
      <c r="Y52" s="46">
        <v>94004</v>
      </c>
      <c r="Z52" s="46">
        <v>94005</v>
      </c>
      <c r="AA52" s="46">
        <v>94004</v>
      </c>
      <c r="AB52" s="46">
        <v>94004</v>
      </c>
      <c r="AC52" s="46">
        <v>94004</v>
      </c>
      <c r="AD52" s="46">
        <v>94005</v>
      </c>
      <c r="AE52" s="46">
        <v>94004</v>
      </c>
      <c r="AF52" s="46">
        <v>94005</v>
      </c>
      <c r="AG52" s="46">
        <v>94004</v>
      </c>
      <c r="AH52" s="46">
        <v>94004</v>
      </c>
      <c r="AI52" s="52"/>
      <c r="AJ52" s="52"/>
      <c r="AK52" s="52"/>
      <c r="AL52" s="52"/>
      <c r="AM52" s="52"/>
      <c r="AN52" s="52"/>
      <c r="AO52" s="52"/>
      <c r="AP52" s="52"/>
      <c r="AQ52" s="52"/>
      <c r="AR52" s="52"/>
    </row>
    <row r="53" spans="1:44" x14ac:dyDescent="0.25">
      <c r="A53" s="3">
        <v>47</v>
      </c>
      <c r="B53" s="51" t="s">
        <v>78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v>1831013.95</v>
      </c>
      <c r="I53" s="46">
        <v>0</v>
      </c>
      <c r="J53" s="46">
        <v>0</v>
      </c>
      <c r="K53" s="46">
        <v>83818</v>
      </c>
      <c r="L53" s="46">
        <v>1747195.95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152584</v>
      </c>
      <c r="X53" s="46">
        <v>152585</v>
      </c>
      <c r="Y53" s="46">
        <v>152585</v>
      </c>
      <c r="Z53" s="46">
        <v>152584</v>
      </c>
      <c r="AA53" s="46">
        <v>152585</v>
      </c>
      <c r="AB53" s="46">
        <v>152583</v>
      </c>
      <c r="AC53" s="46">
        <v>152585</v>
      </c>
      <c r="AD53" s="46">
        <v>152584</v>
      </c>
      <c r="AE53" s="46">
        <v>152585</v>
      </c>
      <c r="AF53" s="46">
        <v>152584</v>
      </c>
      <c r="AG53" s="46">
        <v>152585</v>
      </c>
      <c r="AH53" s="46">
        <v>152584.95000000001</v>
      </c>
      <c r="AI53" s="52"/>
      <c r="AJ53" s="52"/>
      <c r="AK53" s="52"/>
      <c r="AL53" s="52"/>
      <c r="AM53" s="52"/>
      <c r="AN53" s="52"/>
      <c r="AO53" s="52"/>
      <c r="AP53" s="52"/>
      <c r="AQ53" s="52"/>
      <c r="AR53" s="52"/>
    </row>
    <row r="54" spans="1:44" x14ac:dyDescent="0.25">
      <c r="A54" s="3">
        <v>48</v>
      </c>
      <c r="B54" s="51" t="s">
        <v>79</v>
      </c>
      <c r="C54" s="43"/>
      <c r="D54" s="43"/>
      <c r="E54" s="3"/>
      <c r="F54" s="3"/>
      <c r="G54" s="38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52"/>
      <c r="AJ54" s="52"/>
      <c r="AK54" s="52"/>
      <c r="AL54" s="52"/>
      <c r="AM54" s="52"/>
      <c r="AN54" s="52"/>
      <c r="AO54" s="52"/>
      <c r="AP54" s="52"/>
      <c r="AQ54" s="52"/>
      <c r="AR54" s="52"/>
    </row>
    <row r="55" spans="1:44" x14ac:dyDescent="0.25">
      <c r="A55" s="3">
        <v>49</v>
      </c>
      <c r="B55" s="51" t="s">
        <v>80</v>
      </c>
      <c r="C55" s="43"/>
      <c r="D55" s="43"/>
      <c r="E55" s="3"/>
      <c r="F55" s="3"/>
      <c r="G55" s="38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52"/>
      <c r="AJ55" s="52"/>
      <c r="AK55" s="52"/>
      <c r="AL55" s="52"/>
      <c r="AM55" s="52"/>
      <c r="AN55" s="52"/>
      <c r="AO55" s="52"/>
      <c r="AP55" s="52"/>
      <c r="AQ55" s="52"/>
      <c r="AR55" s="52"/>
    </row>
    <row r="56" spans="1:44" x14ac:dyDescent="0.25">
      <c r="A56" s="3">
        <v>50</v>
      </c>
      <c r="B56" s="51" t="s">
        <v>81</v>
      </c>
      <c r="C56" s="43"/>
      <c r="D56" s="43"/>
      <c r="E56" s="3"/>
      <c r="F56" s="3"/>
      <c r="G56" s="38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52"/>
      <c r="AJ56" s="52"/>
      <c r="AK56" s="52"/>
      <c r="AL56" s="52"/>
      <c r="AM56" s="52"/>
      <c r="AN56" s="52"/>
      <c r="AO56" s="52"/>
      <c r="AP56" s="52"/>
      <c r="AQ56" s="52"/>
      <c r="AR56" s="52"/>
    </row>
    <row r="57" spans="1:44" x14ac:dyDescent="0.25">
      <c r="A57" s="3">
        <v>51</v>
      </c>
      <c r="B57" s="51" t="s">
        <v>82</v>
      </c>
      <c r="C57" s="43"/>
      <c r="D57" s="43"/>
      <c r="E57" s="3"/>
      <c r="F57" s="3"/>
      <c r="G57" s="38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 x14ac:dyDescent="0.25">
      <c r="A58" s="3">
        <v>52</v>
      </c>
      <c r="B58" s="51" t="s">
        <v>83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 ht="45.75" x14ac:dyDescent="0.25">
      <c r="A59" s="3">
        <v>53</v>
      </c>
      <c r="B59" s="51" t="s">
        <v>84</v>
      </c>
      <c r="C59" s="43"/>
      <c r="D59" s="43"/>
      <c r="E59" s="3"/>
      <c r="F59" s="3"/>
      <c r="G59" s="38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 x14ac:dyDescent="0.25">
      <c r="A60" s="3">
        <v>54</v>
      </c>
      <c r="B60" s="53" t="s">
        <v>85</v>
      </c>
      <c r="C60" s="43"/>
      <c r="D60" s="43"/>
      <c r="E60" s="3"/>
      <c r="F60" s="3"/>
      <c r="G60" s="38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 x14ac:dyDescent="0.25">
      <c r="A61" s="3">
        <v>55</v>
      </c>
      <c r="B61" s="53" t="s">
        <v>86</v>
      </c>
      <c r="C61" s="43"/>
      <c r="D61" s="43"/>
      <c r="E61" s="3"/>
      <c r="F61" s="3"/>
      <c r="G61" s="38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 x14ac:dyDescent="0.25">
      <c r="A62" s="3">
        <v>56</v>
      </c>
      <c r="B62" s="53" t="s">
        <v>87</v>
      </c>
      <c r="C62" s="43"/>
      <c r="D62" s="43"/>
      <c r="E62" s="3"/>
      <c r="F62" s="3"/>
      <c r="G62" s="38">
        <v>0</v>
      </c>
      <c r="H62" s="46">
        <v>10985165.35</v>
      </c>
      <c r="I62" s="46">
        <v>0</v>
      </c>
      <c r="J62" s="46">
        <v>0</v>
      </c>
      <c r="K62" s="46">
        <v>10985165.35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915429</v>
      </c>
      <c r="X62" s="46">
        <v>915429</v>
      </c>
      <c r="Y62" s="46">
        <v>915429</v>
      </c>
      <c r="Z62" s="46">
        <v>915430</v>
      </c>
      <c r="AA62" s="46">
        <v>915431</v>
      </c>
      <c r="AB62" s="46">
        <v>915431</v>
      </c>
      <c r="AC62" s="46">
        <v>915431</v>
      </c>
      <c r="AD62" s="46">
        <v>915431</v>
      </c>
      <c r="AE62" s="46">
        <v>915431</v>
      </c>
      <c r="AF62" s="46">
        <v>915431</v>
      </c>
      <c r="AG62" s="46">
        <v>915431</v>
      </c>
      <c r="AH62" s="46">
        <v>915431.35</v>
      </c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 x14ac:dyDescent="0.25">
      <c r="A63" s="3">
        <v>57</v>
      </c>
      <c r="B63" s="53" t="s">
        <v>88</v>
      </c>
      <c r="C63" s="43"/>
      <c r="D63" s="43"/>
      <c r="E63" s="3"/>
      <c r="F63" s="3"/>
      <c r="G63" s="38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 x14ac:dyDescent="0.25">
      <c r="A64" s="3">
        <v>58</v>
      </c>
      <c r="B64" s="53" t="s">
        <v>89</v>
      </c>
      <c r="C64" s="43"/>
      <c r="D64" s="43"/>
      <c r="E64" s="3"/>
      <c r="F64" s="3"/>
      <c r="G64" s="38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 s="41" customFormat="1" ht="15.75" customHeight="1" x14ac:dyDescent="0.25">
      <c r="A65" s="6"/>
      <c r="B65" s="54" t="s">
        <v>90</v>
      </c>
      <c r="C65" s="3">
        <f>SUM(C7:C100)</f>
        <v>6631735</v>
      </c>
      <c r="D65" s="3">
        <f>SUM(D7:D100)</f>
        <v>5528302</v>
      </c>
      <c r="E65" s="3">
        <f>C65/(C65+D65)</f>
        <v>0.54537128464329998</v>
      </c>
      <c r="F65" s="3">
        <f>1-E65</f>
        <v>0.45462871535670002</v>
      </c>
      <c r="G65" s="40">
        <f t="shared" ref="G65:AH65" si="2">SUM(G7:G64)</f>
        <v>0</v>
      </c>
      <c r="H65" s="55">
        <f t="shared" si="2"/>
        <v>6003873027.8399992</v>
      </c>
      <c r="I65" s="55">
        <f t="shared" si="2"/>
        <v>1729294160.3999999</v>
      </c>
      <c r="J65" s="55">
        <f t="shared" si="2"/>
        <v>385114072.85000002</v>
      </c>
      <c r="K65" s="55">
        <f t="shared" si="2"/>
        <v>287299138.12</v>
      </c>
      <c r="L65" s="55">
        <f t="shared" si="2"/>
        <v>1495902187.4900005</v>
      </c>
      <c r="M65" s="55">
        <f t="shared" si="2"/>
        <v>509418093.99999994</v>
      </c>
      <c r="N65" s="55">
        <f t="shared" si="2"/>
        <v>575759766.81999993</v>
      </c>
      <c r="O65" s="55">
        <f t="shared" si="2"/>
        <v>52162195.790000007</v>
      </c>
      <c r="P65" s="55">
        <f t="shared" si="2"/>
        <v>270767557.08999997</v>
      </c>
      <c r="Q65" s="55">
        <f t="shared" si="2"/>
        <v>29007840.300000004</v>
      </c>
      <c r="R65" s="55">
        <f t="shared" si="2"/>
        <v>0</v>
      </c>
      <c r="S65" s="55">
        <f t="shared" si="2"/>
        <v>137093616.74000001</v>
      </c>
      <c r="T65" s="55">
        <f t="shared" si="2"/>
        <v>471807303.25999999</v>
      </c>
      <c r="U65" s="55">
        <f t="shared" si="2"/>
        <v>1456560.98</v>
      </c>
      <c r="V65" s="55">
        <f t="shared" si="2"/>
        <v>58790533.999999993</v>
      </c>
      <c r="W65" s="55">
        <f t="shared" si="2"/>
        <v>498858165</v>
      </c>
      <c r="X65" s="55">
        <f t="shared" si="2"/>
        <v>499747688.91999996</v>
      </c>
      <c r="Y65" s="55">
        <f t="shared" si="2"/>
        <v>506147450.66000003</v>
      </c>
      <c r="Z65" s="55">
        <f t="shared" si="2"/>
        <v>498858416</v>
      </c>
      <c r="AA65" s="55">
        <f t="shared" si="2"/>
        <v>508251703.80000001</v>
      </c>
      <c r="AB65" s="55">
        <f t="shared" si="2"/>
        <v>498858556</v>
      </c>
      <c r="AC65" s="55">
        <f t="shared" si="2"/>
        <v>498858416</v>
      </c>
      <c r="AD65" s="55">
        <f t="shared" si="2"/>
        <v>498858491</v>
      </c>
      <c r="AE65" s="55">
        <f t="shared" si="2"/>
        <v>498858446</v>
      </c>
      <c r="AF65" s="55">
        <f t="shared" si="2"/>
        <v>498858453</v>
      </c>
      <c r="AG65" s="55">
        <f t="shared" si="2"/>
        <v>498858416</v>
      </c>
      <c r="AH65" s="55">
        <f t="shared" si="2"/>
        <v>498858825.46000016</v>
      </c>
      <c r="AI65" s="55">
        <f t="shared" ref="AI65:AR65" si="3">SUM(AI7:AI100)</f>
        <v>0</v>
      </c>
      <c r="AJ65" s="55">
        <f t="shared" si="3"/>
        <v>0</v>
      </c>
      <c r="AK65" s="55">
        <f t="shared" si="3"/>
        <v>0</v>
      </c>
      <c r="AL65" s="55">
        <f t="shared" si="3"/>
        <v>0</v>
      </c>
      <c r="AM65" s="55">
        <f t="shared" si="3"/>
        <v>0</v>
      </c>
      <c r="AN65" s="55">
        <f t="shared" si="3"/>
        <v>0</v>
      </c>
      <c r="AO65" s="55">
        <f t="shared" si="3"/>
        <v>0</v>
      </c>
      <c r="AP65" s="55">
        <f t="shared" si="3"/>
        <v>0</v>
      </c>
      <c r="AQ65" s="55">
        <f t="shared" si="3"/>
        <v>0</v>
      </c>
      <c r="AR65" s="55">
        <f t="shared" si="3"/>
        <v>0</v>
      </c>
    </row>
    <row r="66" spans="1:44" x14ac:dyDescent="0.2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44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I4:AM4"/>
    <mergeCell ref="C5:D5"/>
    <mergeCell ref="E5:F5"/>
    <mergeCell ref="AI5:AI6"/>
    <mergeCell ref="AJ5:AM5"/>
    <mergeCell ref="W4:AH4"/>
    <mergeCell ref="W5:Y5"/>
    <mergeCell ref="Z5:AB5"/>
    <mergeCell ref="AC5:AE5"/>
    <mergeCell ref="AF5:AH5"/>
    <mergeCell ref="AN4:AR4"/>
    <mergeCell ref="AN5:AN6"/>
    <mergeCell ref="B4:B6"/>
    <mergeCell ref="H4:H6"/>
    <mergeCell ref="AO5:AR5"/>
    <mergeCell ref="K5:V5"/>
    <mergeCell ref="I4:V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J46" activePane="bottomRight" state="frozen"/>
      <selection pane="topRight"/>
      <selection pane="bottomLeft"/>
      <selection pane="bottomRight" activeCell="G7" sqref="G7:S6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16" style="8" customWidth="1"/>
  </cols>
  <sheetData>
    <row r="1" spans="1:30" x14ac:dyDescent="0.25">
      <c r="S1" s="14" t="s">
        <v>112</v>
      </c>
      <c r="X1" s="14"/>
    </row>
    <row r="3" spans="1:30" s="15" customFormat="1" ht="15" customHeight="1" x14ac:dyDescent="0.25">
      <c r="A3" s="8" t="s">
        <v>113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30" ht="28.5" customHeight="1" x14ac:dyDescent="0.25">
      <c r="A4" s="144"/>
      <c r="B4" s="145" t="s">
        <v>3</v>
      </c>
      <c r="C4" s="146" t="s">
        <v>4</v>
      </c>
      <c r="D4" s="147"/>
      <c r="E4" s="147"/>
      <c r="F4" s="148"/>
      <c r="G4" s="149" t="s">
        <v>6</v>
      </c>
      <c r="H4" s="157" t="s">
        <v>7</v>
      </c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9"/>
      <c r="T4" s="162" t="s">
        <v>114</v>
      </c>
      <c r="U4" s="162"/>
      <c r="V4" s="162"/>
      <c r="W4" s="162"/>
      <c r="X4" s="162"/>
      <c r="Y4" s="150" t="s">
        <v>115</v>
      </c>
      <c r="Z4" s="151"/>
      <c r="AA4" s="151"/>
      <c r="AB4" s="151"/>
      <c r="AC4" s="152"/>
    </row>
    <row r="5" spans="1:30" s="18" customFormat="1" ht="20.25" customHeight="1" x14ac:dyDescent="0.2">
      <c r="A5" s="144"/>
      <c r="B5" s="145"/>
      <c r="C5" s="153" t="s">
        <v>116</v>
      </c>
      <c r="D5" s="154"/>
      <c r="E5" s="153" t="s">
        <v>117</v>
      </c>
      <c r="F5" s="154"/>
      <c r="G5" s="149"/>
      <c r="H5" s="150" t="s">
        <v>12</v>
      </c>
      <c r="I5" s="151"/>
      <c r="J5" s="152"/>
      <c r="K5" s="150" t="s">
        <v>13</v>
      </c>
      <c r="L5" s="151"/>
      <c r="M5" s="152"/>
      <c r="N5" s="150" t="s">
        <v>14</v>
      </c>
      <c r="O5" s="151"/>
      <c r="P5" s="152"/>
      <c r="Q5" s="150" t="s">
        <v>15</v>
      </c>
      <c r="R5" s="151"/>
      <c r="S5" s="152"/>
      <c r="T5" s="155" t="s">
        <v>6</v>
      </c>
      <c r="U5" s="157" t="s">
        <v>17</v>
      </c>
      <c r="V5" s="158"/>
      <c r="W5" s="158"/>
      <c r="X5" s="159"/>
      <c r="Y5" s="160" t="s">
        <v>6</v>
      </c>
      <c r="Z5" s="157" t="s">
        <v>17</v>
      </c>
      <c r="AA5" s="158"/>
      <c r="AB5" s="158"/>
      <c r="AC5" s="159"/>
    </row>
    <row r="6" spans="1:30" s="21" customFormat="1" ht="14.25" x14ac:dyDescent="0.2">
      <c r="A6" s="144"/>
      <c r="B6" s="145"/>
      <c r="C6" s="19" t="s">
        <v>18</v>
      </c>
      <c r="D6" s="19" t="s">
        <v>19</v>
      </c>
      <c r="E6" s="19" t="s">
        <v>18</v>
      </c>
      <c r="F6" s="19" t="s">
        <v>19</v>
      </c>
      <c r="G6" s="149"/>
      <c r="H6" s="95" t="s">
        <v>20</v>
      </c>
      <c r="I6" s="95" t="s">
        <v>21</v>
      </c>
      <c r="J6" s="95" t="s">
        <v>22</v>
      </c>
      <c r="K6" s="95" t="s">
        <v>23</v>
      </c>
      <c r="L6" s="95" t="s">
        <v>24</v>
      </c>
      <c r="M6" s="95" t="s">
        <v>25</v>
      </c>
      <c r="N6" s="95" t="s">
        <v>26</v>
      </c>
      <c r="O6" s="95" t="s">
        <v>27</v>
      </c>
      <c r="P6" s="95" t="s">
        <v>28</v>
      </c>
      <c r="Q6" s="95" t="s">
        <v>29</v>
      </c>
      <c r="R6" s="95" t="s">
        <v>30</v>
      </c>
      <c r="S6" s="95" t="s">
        <v>31</v>
      </c>
      <c r="T6" s="156"/>
      <c r="U6" s="20" t="s">
        <v>12</v>
      </c>
      <c r="V6" s="20" t="s">
        <v>13</v>
      </c>
      <c r="W6" s="20" t="s">
        <v>14</v>
      </c>
      <c r="X6" s="20" t="s">
        <v>15</v>
      </c>
      <c r="Y6" s="161"/>
      <c r="Z6" s="20" t="s">
        <v>12</v>
      </c>
      <c r="AA6" s="20" t="s">
        <v>13</v>
      </c>
      <c r="AB6" s="20" t="s">
        <v>14</v>
      </c>
      <c r="AC6" s="20" t="s">
        <v>15</v>
      </c>
    </row>
    <row r="7" spans="1:30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24">
        <v>23437311.190000001</v>
      </c>
      <c r="H7" s="24">
        <v>1953106</v>
      </c>
      <c r="I7" s="24">
        <v>1953106</v>
      </c>
      <c r="J7" s="24">
        <v>1953108</v>
      </c>
      <c r="K7" s="24">
        <v>1953111</v>
      </c>
      <c r="L7" s="24">
        <v>1953107</v>
      </c>
      <c r="M7" s="24">
        <v>1953113</v>
      </c>
      <c r="N7" s="24">
        <v>1953107</v>
      </c>
      <c r="O7" s="24">
        <v>1953111</v>
      </c>
      <c r="P7" s="24">
        <v>1953108</v>
      </c>
      <c r="Q7" s="24">
        <v>1953111</v>
      </c>
      <c r="R7" s="24">
        <v>1953107</v>
      </c>
      <c r="S7" s="24">
        <v>1953116.19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13"/>
    </row>
    <row r="8" spans="1:30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24">
        <v>12601687.380000001</v>
      </c>
      <c r="H8" s="24">
        <v>1050138</v>
      </c>
      <c r="I8" s="24">
        <v>1050138</v>
      </c>
      <c r="J8" s="24">
        <v>1050138</v>
      </c>
      <c r="K8" s="24">
        <v>1050142</v>
      </c>
      <c r="L8" s="24">
        <v>1050139</v>
      </c>
      <c r="M8" s="24">
        <v>1050142</v>
      </c>
      <c r="N8" s="24">
        <v>1050140</v>
      </c>
      <c r="O8" s="24">
        <v>1050143</v>
      </c>
      <c r="P8" s="24">
        <v>1050140</v>
      </c>
      <c r="Q8" s="24">
        <v>1050141</v>
      </c>
      <c r="R8" s="24">
        <v>1050140</v>
      </c>
      <c r="S8" s="24">
        <v>1050146.3799999999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13"/>
    </row>
    <row r="9" spans="1:30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24">
        <v>26914366.16</v>
      </c>
      <c r="H9" s="24">
        <v>1861904</v>
      </c>
      <c r="I9" s="24">
        <v>1861906</v>
      </c>
      <c r="J9" s="24">
        <v>6433360.5300000003</v>
      </c>
      <c r="K9" s="24">
        <v>1861908</v>
      </c>
      <c r="L9" s="24">
        <v>1861909</v>
      </c>
      <c r="M9" s="24">
        <v>1861910</v>
      </c>
      <c r="N9" s="24">
        <v>1861910</v>
      </c>
      <c r="O9" s="24">
        <v>1861911</v>
      </c>
      <c r="P9" s="24">
        <v>1861911</v>
      </c>
      <c r="Q9" s="24">
        <v>1861910</v>
      </c>
      <c r="R9" s="24">
        <v>1861910</v>
      </c>
      <c r="S9" s="24">
        <v>1861916.63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13"/>
    </row>
    <row r="10" spans="1:30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24">
        <v>23588752.800000001</v>
      </c>
      <c r="H10" s="24">
        <v>1965727</v>
      </c>
      <c r="I10" s="24">
        <v>1965728</v>
      </c>
      <c r="J10" s="24">
        <v>1965727</v>
      </c>
      <c r="K10" s="24">
        <v>1965729</v>
      </c>
      <c r="L10" s="24">
        <v>1965728</v>
      </c>
      <c r="M10" s="24">
        <v>1965733</v>
      </c>
      <c r="N10" s="24">
        <v>1965728</v>
      </c>
      <c r="O10" s="24">
        <v>1965730</v>
      </c>
      <c r="P10" s="24">
        <v>1965728</v>
      </c>
      <c r="Q10" s="24">
        <v>1965730</v>
      </c>
      <c r="R10" s="24">
        <v>1965728</v>
      </c>
      <c r="S10" s="24">
        <v>1965736.8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13"/>
    </row>
    <row r="11" spans="1:30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24">
        <v>22373828.870000001</v>
      </c>
      <c r="H11" s="24">
        <v>1864486</v>
      </c>
      <c r="I11" s="24">
        <v>1864485</v>
      </c>
      <c r="J11" s="24">
        <v>1864487</v>
      </c>
      <c r="K11" s="24">
        <v>1864483</v>
      </c>
      <c r="L11" s="24">
        <v>1864487</v>
      </c>
      <c r="M11" s="24">
        <v>1864485</v>
      </c>
      <c r="N11" s="24">
        <v>1864487</v>
      </c>
      <c r="O11" s="24">
        <v>1864483</v>
      </c>
      <c r="P11" s="24">
        <v>1864487</v>
      </c>
      <c r="Q11" s="24">
        <v>1864484</v>
      </c>
      <c r="R11" s="24">
        <v>1864487</v>
      </c>
      <c r="S11" s="24">
        <v>1864487.87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13"/>
    </row>
    <row r="12" spans="1:30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24">
        <v>29418448.199999999</v>
      </c>
      <c r="H12" s="24">
        <v>2451533</v>
      </c>
      <c r="I12" s="24">
        <v>2451534</v>
      </c>
      <c r="J12" s="24">
        <v>2451536</v>
      </c>
      <c r="K12" s="24">
        <v>2451538</v>
      </c>
      <c r="L12" s="24">
        <v>2451536</v>
      </c>
      <c r="M12" s="24">
        <v>2451541</v>
      </c>
      <c r="N12" s="24">
        <v>2451536</v>
      </c>
      <c r="O12" s="24">
        <v>2451538</v>
      </c>
      <c r="P12" s="24">
        <v>2451538</v>
      </c>
      <c r="Q12" s="24">
        <v>2451537</v>
      </c>
      <c r="R12" s="24">
        <v>2451536</v>
      </c>
      <c r="S12" s="24">
        <v>2451545.2000000002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13"/>
    </row>
    <row r="13" spans="1:30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24">
        <v>10162332.98</v>
      </c>
      <c r="H13" s="24">
        <v>846860</v>
      </c>
      <c r="I13" s="24">
        <v>846860</v>
      </c>
      <c r="J13" s="24">
        <v>846861</v>
      </c>
      <c r="K13" s="24">
        <v>846862</v>
      </c>
      <c r="L13" s="24">
        <v>846861</v>
      </c>
      <c r="M13" s="24">
        <v>846860</v>
      </c>
      <c r="N13" s="24">
        <v>846861</v>
      </c>
      <c r="O13" s="24">
        <v>846862</v>
      </c>
      <c r="P13" s="24">
        <v>846861</v>
      </c>
      <c r="Q13" s="24">
        <v>846861</v>
      </c>
      <c r="R13" s="24">
        <v>846861</v>
      </c>
      <c r="S13" s="24">
        <v>846862.98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13"/>
    </row>
    <row r="14" spans="1:30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24">
        <v>13218760.640000001</v>
      </c>
      <c r="H14" s="24">
        <v>1101561</v>
      </c>
      <c r="I14" s="24">
        <v>1101561</v>
      </c>
      <c r="J14" s="24">
        <v>1101563</v>
      </c>
      <c r="K14" s="24">
        <v>1101565</v>
      </c>
      <c r="L14" s="24">
        <v>1101561</v>
      </c>
      <c r="M14" s="24">
        <v>1101566</v>
      </c>
      <c r="N14" s="24">
        <v>1101561</v>
      </c>
      <c r="O14" s="24">
        <v>1101565</v>
      </c>
      <c r="P14" s="24">
        <v>1101563</v>
      </c>
      <c r="Q14" s="24">
        <v>1101563</v>
      </c>
      <c r="R14" s="24">
        <v>1101561</v>
      </c>
      <c r="S14" s="24">
        <v>1101570.6399999999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13"/>
    </row>
    <row r="15" spans="1:30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24">
        <v>12486588.25</v>
      </c>
      <c r="H15" s="24">
        <v>1040548</v>
      </c>
      <c r="I15" s="24">
        <v>1040547</v>
      </c>
      <c r="J15" s="24">
        <v>1040548</v>
      </c>
      <c r="K15" s="24">
        <v>1040548</v>
      </c>
      <c r="L15" s="24">
        <v>1040550</v>
      </c>
      <c r="M15" s="24">
        <v>1040548</v>
      </c>
      <c r="N15" s="24">
        <v>1040550</v>
      </c>
      <c r="O15" s="24">
        <v>1040550</v>
      </c>
      <c r="P15" s="24">
        <v>1040550</v>
      </c>
      <c r="Q15" s="24">
        <v>1040548</v>
      </c>
      <c r="R15" s="24">
        <v>1040550</v>
      </c>
      <c r="S15" s="24">
        <v>1040551.25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13"/>
    </row>
    <row r="16" spans="1:30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24">
        <v>8123048.3700000001</v>
      </c>
      <c r="H16" s="24">
        <v>674701</v>
      </c>
      <c r="I16" s="24">
        <v>674699</v>
      </c>
      <c r="J16" s="24">
        <v>674703</v>
      </c>
      <c r="K16" s="24">
        <v>674700</v>
      </c>
      <c r="L16" s="24">
        <v>701334.83</v>
      </c>
      <c r="M16" s="24">
        <v>674702</v>
      </c>
      <c r="N16" s="24">
        <v>674701</v>
      </c>
      <c r="O16" s="24">
        <v>674700</v>
      </c>
      <c r="P16" s="24">
        <v>674703</v>
      </c>
      <c r="Q16" s="24">
        <v>674701</v>
      </c>
      <c r="R16" s="24">
        <v>674701</v>
      </c>
      <c r="S16" s="24">
        <v>674702.54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3"/>
    </row>
    <row r="17" spans="1:30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24">
        <v>11142672.9</v>
      </c>
      <c r="H17" s="24">
        <v>928555</v>
      </c>
      <c r="I17" s="24">
        <v>928556</v>
      </c>
      <c r="J17" s="24">
        <v>928555</v>
      </c>
      <c r="K17" s="24">
        <v>928557</v>
      </c>
      <c r="L17" s="24">
        <v>928555</v>
      </c>
      <c r="M17" s="24">
        <v>928557</v>
      </c>
      <c r="N17" s="24">
        <v>928555</v>
      </c>
      <c r="O17" s="24">
        <v>928557</v>
      </c>
      <c r="P17" s="24">
        <v>928555</v>
      </c>
      <c r="Q17" s="24">
        <v>928557</v>
      </c>
      <c r="R17" s="24">
        <v>928555</v>
      </c>
      <c r="S17" s="24">
        <v>928558.9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3"/>
    </row>
    <row r="18" spans="1:30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24">
        <v>100440474.68000001</v>
      </c>
      <c r="H18" s="24">
        <v>8370038</v>
      </c>
      <c r="I18" s="24">
        <v>8370038</v>
      </c>
      <c r="J18" s="24">
        <v>8370039</v>
      </c>
      <c r="K18" s="24">
        <v>8370039</v>
      </c>
      <c r="L18" s="24">
        <v>8370038</v>
      </c>
      <c r="M18" s="24">
        <v>8370041</v>
      </c>
      <c r="N18" s="24">
        <v>8370039</v>
      </c>
      <c r="O18" s="24">
        <v>8370040</v>
      </c>
      <c r="P18" s="24">
        <v>8370040</v>
      </c>
      <c r="Q18" s="24">
        <v>8370039</v>
      </c>
      <c r="R18" s="24">
        <v>8370039</v>
      </c>
      <c r="S18" s="24">
        <v>8370044.6799999997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3"/>
    </row>
    <row r="19" spans="1:30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24">
        <v>58249649.039999999</v>
      </c>
      <c r="H19" s="24">
        <v>4854138</v>
      </c>
      <c r="I19" s="24">
        <v>4854136</v>
      </c>
      <c r="J19" s="24">
        <v>4854137</v>
      </c>
      <c r="K19" s="24">
        <v>4854139</v>
      </c>
      <c r="L19" s="24">
        <v>4854138</v>
      </c>
      <c r="M19" s="24">
        <v>4854134</v>
      </c>
      <c r="N19" s="24">
        <v>4854138</v>
      </c>
      <c r="O19" s="24">
        <v>4854139</v>
      </c>
      <c r="P19" s="24">
        <v>4854137</v>
      </c>
      <c r="Q19" s="24">
        <v>4854136</v>
      </c>
      <c r="R19" s="24">
        <v>4854138</v>
      </c>
      <c r="S19" s="24">
        <v>4854139.04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3"/>
    </row>
    <row r="20" spans="1:30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24">
        <v>11330992.789999999</v>
      </c>
      <c r="H20" s="24">
        <v>897284</v>
      </c>
      <c r="I20" s="24">
        <v>897285</v>
      </c>
      <c r="J20" s="24">
        <v>897285</v>
      </c>
      <c r="K20" s="24">
        <v>897286</v>
      </c>
      <c r="L20" s="24">
        <v>1460846.39</v>
      </c>
      <c r="M20" s="24">
        <v>897287</v>
      </c>
      <c r="N20" s="24">
        <v>897286</v>
      </c>
      <c r="O20" s="24">
        <v>897286</v>
      </c>
      <c r="P20" s="24">
        <v>897286</v>
      </c>
      <c r="Q20" s="24">
        <v>897286</v>
      </c>
      <c r="R20" s="24">
        <v>897286</v>
      </c>
      <c r="S20" s="24">
        <v>897289.4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3"/>
    </row>
    <row r="21" spans="1:30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24">
        <v>26561337.190000001</v>
      </c>
      <c r="H21" s="24">
        <v>2156725</v>
      </c>
      <c r="I21" s="24">
        <v>2156725</v>
      </c>
      <c r="J21" s="24">
        <v>2156727</v>
      </c>
      <c r="K21" s="24">
        <v>2156725</v>
      </c>
      <c r="L21" s="24">
        <v>2837352.55</v>
      </c>
      <c r="M21" s="24">
        <v>2156727</v>
      </c>
      <c r="N21" s="24">
        <v>2156725</v>
      </c>
      <c r="O21" s="24">
        <v>2156725</v>
      </c>
      <c r="P21" s="24">
        <v>2156727</v>
      </c>
      <c r="Q21" s="24">
        <v>2156725</v>
      </c>
      <c r="R21" s="24">
        <v>2156725</v>
      </c>
      <c r="S21" s="24">
        <v>2156728.64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13"/>
    </row>
    <row r="22" spans="1:30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24">
        <v>706853409.23000002</v>
      </c>
      <c r="H22" s="24">
        <v>58904449</v>
      </c>
      <c r="I22" s="24">
        <v>58904450</v>
      </c>
      <c r="J22" s="24">
        <v>58904449</v>
      </c>
      <c r="K22" s="24">
        <v>58904452</v>
      </c>
      <c r="L22" s="24">
        <v>58904450</v>
      </c>
      <c r="M22" s="24">
        <v>58904452</v>
      </c>
      <c r="N22" s="24">
        <v>58904450</v>
      </c>
      <c r="O22" s="24">
        <v>58904452</v>
      </c>
      <c r="P22" s="24">
        <v>58904450</v>
      </c>
      <c r="Q22" s="24">
        <v>58904451</v>
      </c>
      <c r="R22" s="24">
        <v>58904450</v>
      </c>
      <c r="S22" s="24">
        <v>58904454.229999997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13"/>
    </row>
    <row r="23" spans="1:30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24">
        <v>28055150.48</v>
      </c>
      <c r="H23" s="24">
        <v>2337929</v>
      </c>
      <c r="I23" s="24">
        <v>2337928</v>
      </c>
      <c r="J23" s="24">
        <v>2337929</v>
      </c>
      <c r="K23" s="24">
        <v>2337929</v>
      </c>
      <c r="L23" s="24">
        <v>2337929</v>
      </c>
      <c r="M23" s="24">
        <v>2337930</v>
      </c>
      <c r="N23" s="24">
        <v>2337929</v>
      </c>
      <c r="O23" s="24">
        <v>2337929</v>
      </c>
      <c r="P23" s="24">
        <v>2337929</v>
      </c>
      <c r="Q23" s="24">
        <v>2337928</v>
      </c>
      <c r="R23" s="24">
        <v>2337929</v>
      </c>
      <c r="S23" s="24">
        <v>2337932.48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13"/>
    </row>
    <row r="24" spans="1:30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24">
        <v>34519015.850000001</v>
      </c>
      <c r="H24" s="24">
        <v>2876584</v>
      </c>
      <c r="I24" s="24">
        <v>2876584</v>
      </c>
      <c r="J24" s="24">
        <v>2876585</v>
      </c>
      <c r="K24" s="24">
        <v>2876585</v>
      </c>
      <c r="L24" s="24">
        <v>2876585</v>
      </c>
      <c r="M24" s="24">
        <v>2876584</v>
      </c>
      <c r="N24" s="24">
        <v>2876585</v>
      </c>
      <c r="O24" s="24">
        <v>2876585</v>
      </c>
      <c r="P24" s="24">
        <v>2876585</v>
      </c>
      <c r="Q24" s="24">
        <v>2876585</v>
      </c>
      <c r="R24" s="24">
        <v>2876585</v>
      </c>
      <c r="S24" s="24">
        <v>2876583.85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13"/>
    </row>
    <row r="25" spans="1:30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24">
        <v>24655905.809999999</v>
      </c>
      <c r="H25" s="24">
        <v>2054658</v>
      </c>
      <c r="I25" s="24">
        <v>2054658</v>
      </c>
      <c r="J25" s="24">
        <v>2054658</v>
      </c>
      <c r="K25" s="24">
        <v>2054659</v>
      </c>
      <c r="L25" s="24">
        <v>2054659</v>
      </c>
      <c r="M25" s="24">
        <v>2054659</v>
      </c>
      <c r="N25" s="24">
        <v>2054659</v>
      </c>
      <c r="O25" s="24">
        <v>2054659</v>
      </c>
      <c r="P25" s="24">
        <v>2054659</v>
      </c>
      <c r="Q25" s="24">
        <v>2054659</v>
      </c>
      <c r="R25" s="24">
        <v>2054659</v>
      </c>
      <c r="S25" s="24">
        <v>2054659.81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13"/>
    </row>
    <row r="26" spans="1:30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13"/>
    </row>
    <row r="27" spans="1:30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24">
        <v>6408973.1200000001</v>
      </c>
      <c r="H27" s="24">
        <v>534080</v>
      </c>
      <c r="I27" s="24">
        <v>534080</v>
      </c>
      <c r="J27" s="24">
        <v>534080</v>
      </c>
      <c r="K27" s="24">
        <v>534083</v>
      </c>
      <c r="L27" s="24">
        <v>534080</v>
      </c>
      <c r="M27" s="24">
        <v>534081</v>
      </c>
      <c r="N27" s="24">
        <v>534080</v>
      </c>
      <c r="O27" s="24">
        <v>534083</v>
      </c>
      <c r="P27" s="24">
        <v>534080</v>
      </c>
      <c r="Q27" s="24">
        <v>534082</v>
      </c>
      <c r="R27" s="24">
        <v>534080</v>
      </c>
      <c r="S27" s="24">
        <v>534084.12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13"/>
    </row>
    <row r="28" spans="1:30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24">
        <v>1570535.38</v>
      </c>
      <c r="H28" s="24">
        <v>130878</v>
      </c>
      <c r="I28" s="24">
        <v>130878</v>
      </c>
      <c r="J28" s="24">
        <v>130878</v>
      </c>
      <c r="K28" s="24">
        <v>130877</v>
      </c>
      <c r="L28" s="24">
        <v>130878</v>
      </c>
      <c r="M28" s="24">
        <v>130877</v>
      </c>
      <c r="N28" s="24">
        <v>130878</v>
      </c>
      <c r="O28" s="24">
        <v>130877</v>
      </c>
      <c r="P28" s="24">
        <v>130878</v>
      </c>
      <c r="Q28" s="24">
        <v>130877</v>
      </c>
      <c r="R28" s="24">
        <v>130878</v>
      </c>
      <c r="S28" s="24">
        <v>130881.38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13"/>
    </row>
    <row r="29" spans="1:30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13"/>
    </row>
    <row r="30" spans="1:30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24">
        <v>31051448.07</v>
      </c>
      <c r="H30" s="24">
        <v>2575340</v>
      </c>
      <c r="I30" s="24">
        <v>2575341</v>
      </c>
      <c r="J30" s="24">
        <v>2575342</v>
      </c>
      <c r="K30" s="24">
        <v>2575343</v>
      </c>
      <c r="L30" s="24">
        <v>2722678.02</v>
      </c>
      <c r="M30" s="24">
        <v>2575343</v>
      </c>
      <c r="N30" s="24">
        <v>2575342</v>
      </c>
      <c r="O30" s="24">
        <v>2575343</v>
      </c>
      <c r="P30" s="24">
        <v>2575342</v>
      </c>
      <c r="Q30" s="24">
        <v>2575343</v>
      </c>
      <c r="R30" s="24">
        <v>2575342</v>
      </c>
      <c r="S30" s="24">
        <v>2575349.0499999998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13"/>
    </row>
    <row r="31" spans="1:30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24">
        <v>52303116.030000001</v>
      </c>
      <c r="H31" s="24">
        <v>4169305</v>
      </c>
      <c r="I31" s="24">
        <v>6440734.8700000001</v>
      </c>
      <c r="J31" s="24">
        <v>4169307</v>
      </c>
      <c r="K31" s="24">
        <v>4169306</v>
      </c>
      <c r="L31" s="24">
        <v>4169307</v>
      </c>
      <c r="M31" s="24">
        <v>4169308</v>
      </c>
      <c r="N31" s="24">
        <v>4169307</v>
      </c>
      <c r="O31" s="24">
        <v>4169307</v>
      </c>
      <c r="P31" s="24">
        <v>4169308</v>
      </c>
      <c r="Q31" s="24">
        <v>4169307</v>
      </c>
      <c r="R31" s="24">
        <v>4169307</v>
      </c>
      <c r="S31" s="24">
        <v>4169312.16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13"/>
    </row>
    <row r="32" spans="1:30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24">
        <v>39728900</v>
      </c>
      <c r="H32" s="24">
        <v>3310739</v>
      </c>
      <c r="I32" s="24">
        <v>3310739</v>
      </c>
      <c r="J32" s="24">
        <v>3310740</v>
      </c>
      <c r="K32" s="24">
        <v>3310743</v>
      </c>
      <c r="L32" s="24">
        <v>3310741</v>
      </c>
      <c r="M32" s="24">
        <v>3310743</v>
      </c>
      <c r="N32" s="24">
        <v>3310741</v>
      </c>
      <c r="O32" s="24">
        <v>3310743</v>
      </c>
      <c r="P32" s="24">
        <v>3310742</v>
      </c>
      <c r="Q32" s="24">
        <v>3310742</v>
      </c>
      <c r="R32" s="24">
        <v>3310741</v>
      </c>
      <c r="S32" s="24">
        <v>3310746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13"/>
    </row>
    <row r="33" spans="1:30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13"/>
    </row>
    <row r="34" spans="1:30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24">
        <v>41912323.93</v>
      </c>
      <c r="H34" s="24">
        <v>3454638</v>
      </c>
      <c r="I34" s="24">
        <v>3911273.66</v>
      </c>
      <c r="J34" s="24">
        <v>3454640</v>
      </c>
      <c r="K34" s="24">
        <v>3454638</v>
      </c>
      <c r="L34" s="24">
        <v>3454640</v>
      </c>
      <c r="M34" s="24">
        <v>3454643</v>
      </c>
      <c r="N34" s="24">
        <v>3454641</v>
      </c>
      <c r="O34" s="24">
        <v>3454641</v>
      </c>
      <c r="P34" s="24">
        <v>3454643</v>
      </c>
      <c r="Q34" s="24">
        <v>3454642</v>
      </c>
      <c r="R34" s="24">
        <v>3454641</v>
      </c>
      <c r="S34" s="24">
        <v>3454643.27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13"/>
    </row>
    <row r="35" spans="1:30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24">
        <v>16516450.960000001</v>
      </c>
      <c r="H35" s="24">
        <v>1353793</v>
      </c>
      <c r="I35" s="24">
        <v>1353793</v>
      </c>
      <c r="J35" s="24">
        <v>1353795</v>
      </c>
      <c r="K35" s="24">
        <v>1353795</v>
      </c>
      <c r="L35" s="24">
        <v>1624693.95</v>
      </c>
      <c r="M35" s="24">
        <v>1353799</v>
      </c>
      <c r="N35" s="24">
        <v>1353795</v>
      </c>
      <c r="O35" s="24">
        <v>1353797</v>
      </c>
      <c r="P35" s="24">
        <v>1353797</v>
      </c>
      <c r="Q35" s="24">
        <v>1353797</v>
      </c>
      <c r="R35" s="24">
        <v>1353795</v>
      </c>
      <c r="S35" s="24">
        <v>1353801.01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13"/>
    </row>
    <row r="36" spans="1:30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13"/>
    </row>
    <row r="37" spans="1:30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24">
        <v>997789.74</v>
      </c>
      <c r="H37" s="24">
        <v>83149</v>
      </c>
      <c r="I37" s="24">
        <v>83150</v>
      </c>
      <c r="J37" s="24">
        <v>83148</v>
      </c>
      <c r="K37" s="24">
        <v>83150</v>
      </c>
      <c r="L37" s="24">
        <v>83149</v>
      </c>
      <c r="M37" s="24">
        <v>83149</v>
      </c>
      <c r="N37" s="24">
        <v>83149</v>
      </c>
      <c r="O37" s="24">
        <v>83150</v>
      </c>
      <c r="P37" s="24">
        <v>83148</v>
      </c>
      <c r="Q37" s="24">
        <v>83150</v>
      </c>
      <c r="R37" s="24">
        <v>83149</v>
      </c>
      <c r="S37" s="24">
        <v>83148.740000000005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13"/>
    </row>
    <row r="38" spans="1:30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24">
        <v>49001623.700000003</v>
      </c>
      <c r="H38" s="24">
        <v>4083468</v>
      </c>
      <c r="I38" s="24">
        <v>4083468</v>
      </c>
      <c r="J38" s="24">
        <v>4083468</v>
      </c>
      <c r="K38" s="24">
        <v>4083468</v>
      </c>
      <c r="L38" s="24">
        <v>4083468</v>
      </c>
      <c r="M38" s="24">
        <v>4083469</v>
      </c>
      <c r="N38" s="24">
        <v>4083469</v>
      </c>
      <c r="O38" s="24">
        <v>4083469</v>
      </c>
      <c r="P38" s="24">
        <v>4083469</v>
      </c>
      <c r="Q38" s="24">
        <v>4083469</v>
      </c>
      <c r="R38" s="24">
        <v>4083469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13"/>
    </row>
    <row r="39" spans="1:30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24">
        <v>3338479.27</v>
      </c>
      <c r="H39" s="24">
        <v>278206</v>
      </c>
      <c r="I39" s="24">
        <v>278206</v>
      </c>
      <c r="J39" s="24">
        <v>278206</v>
      </c>
      <c r="K39" s="24">
        <v>278207</v>
      </c>
      <c r="L39" s="24">
        <v>278206</v>
      </c>
      <c r="M39" s="24">
        <v>278208</v>
      </c>
      <c r="N39" s="24">
        <v>278206</v>
      </c>
      <c r="O39" s="24">
        <v>278207</v>
      </c>
      <c r="P39" s="24">
        <v>278206</v>
      </c>
      <c r="Q39" s="24">
        <v>278207</v>
      </c>
      <c r="R39" s="24">
        <v>278206</v>
      </c>
      <c r="S39" s="24">
        <v>278208.27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13"/>
    </row>
    <row r="40" spans="1:30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24">
        <v>87634724.530000001</v>
      </c>
      <c r="H40" s="24">
        <v>7251449</v>
      </c>
      <c r="I40" s="24">
        <v>7251449</v>
      </c>
      <c r="J40" s="24">
        <v>7251449</v>
      </c>
      <c r="K40" s="24">
        <v>7251450</v>
      </c>
      <c r="L40" s="24">
        <v>7868783.2400000002</v>
      </c>
      <c r="M40" s="24">
        <v>7251449</v>
      </c>
      <c r="N40" s="24">
        <v>7251449</v>
      </c>
      <c r="O40" s="24">
        <v>7251450</v>
      </c>
      <c r="P40" s="24">
        <v>7251449</v>
      </c>
      <c r="Q40" s="24">
        <v>7251449</v>
      </c>
      <c r="R40" s="24">
        <v>7251449</v>
      </c>
      <c r="S40" s="24">
        <v>7251449.29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13"/>
    </row>
    <row r="41" spans="1:30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24">
        <v>102170420.34</v>
      </c>
      <c r="H41" s="24">
        <v>8514200</v>
      </c>
      <c r="I41" s="24">
        <v>8514201</v>
      </c>
      <c r="J41" s="24">
        <v>8514203</v>
      </c>
      <c r="K41" s="24">
        <v>8514201</v>
      </c>
      <c r="L41" s="24">
        <v>8514201</v>
      </c>
      <c r="M41" s="24">
        <v>8514203</v>
      </c>
      <c r="N41" s="24">
        <v>8514201</v>
      </c>
      <c r="O41" s="24">
        <v>8514201</v>
      </c>
      <c r="P41" s="24">
        <v>8514203</v>
      </c>
      <c r="Q41" s="24">
        <v>8514201</v>
      </c>
      <c r="R41" s="24">
        <v>8514201</v>
      </c>
      <c r="S41" s="24">
        <v>8514204.3399999999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13"/>
    </row>
    <row r="42" spans="1:30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13"/>
    </row>
    <row r="43" spans="1:30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13"/>
    </row>
    <row r="44" spans="1:30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24">
        <v>3876184.8</v>
      </c>
      <c r="H44" s="24">
        <v>323015</v>
      </c>
      <c r="I44" s="24">
        <v>323015</v>
      </c>
      <c r="J44" s="24">
        <v>323015</v>
      </c>
      <c r="K44" s="24">
        <v>323015</v>
      </c>
      <c r="L44" s="24">
        <v>323015</v>
      </c>
      <c r="M44" s="24">
        <v>323017</v>
      </c>
      <c r="N44" s="24">
        <v>323015</v>
      </c>
      <c r="O44" s="24">
        <v>323015</v>
      </c>
      <c r="P44" s="24">
        <v>323015</v>
      </c>
      <c r="Q44" s="24">
        <v>323015</v>
      </c>
      <c r="R44" s="24">
        <v>323015</v>
      </c>
      <c r="S44" s="24">
        <v>323017.8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13"/>
    </row>
    <row r="45" spans="1:30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24">
        <v>14604067.51</v>
      </c>
      <c r="H45" s="24">
        <v>3426726.04</v>
      </c>
      <c r="I45" s="24">
        <v>1943557.31</v>
      </c>
      <c r="J45" s="24">
        <v>230893.35</v>
      </c>
      <c r="K45" s="24">
        <v>1112725.8</v>
      </c>
      <c r="L45" s="24">
        <v>1892558.37</v>
      </c>
      <c r="M45" s="24">
        <v>278893.28999999998</v>
      </c>
      <c r="N45" s="24">
        <v>1112724.8</v>
      </c>
      <c r="O45" s="24">
        <v>1943558.31</v>
      </c>
      <c r="P45" s="24">
        <v>256392.82</v>
      </c>
      <c r="Q45" s="24">
        <v>1112725.8</v>
      </c>
      <c r="R45" s="24">
        <v>1062416.06</v>
      </c>
      <c r="S45" s="24">
        <v>230895.56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13"/>
    </row>
    <row r="46" spans="1:30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24">
        <v>18292038.210000001</v>
      </c>
      <c r="H46" s="24">
        <v>1524336</v>
      </c>
      <c r="I46" s="24">
        <v>1524336</v>
      </c>
      <c r="J46" s="24">
        <v>1524336</v>
      </c>
      <c r="K46" s="24">
        <v>1524336</v>
      </c>
      <c r="L46" s="24">
        <v>1524337</v>
      </c>
      <c r="M46" s="24">
        <v>1524337</v>
      </c>
      <c r="N46" s="24">
        <v>1524337</v>
      </c>
      <c r="O46" s="24">
        <v>1524336</v>
      </c>
      <c r="P46" s="24">
        <v>1524337</v>
      </c>
      <c r="Q46" s="24">
        <v>1524337</v>
      </c>
      <c r="R46" s="24">
        <v>1524337</v>
      </c>
      <c r="S46" s="24">
        <v>1524336.21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13"/>
    </row>
    <row r="47" spans="1:30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24">
        <v>1550473.92</v>
      </c>
      <c r="H47" s="24">
        <v>129206</v>
      </c>
      <c r="I47" s="24">
        <v>129206</v>
      </c>
      <c r="J47" s="24">
        <v>129205</v>
      </c>
      <c r="K47" s="24">
        <v>129207</v>
      </c>
      <c r="L47" s="24">
        <v>129206</v>
      </c>
      <c r="M47" s="24">
        <v>129206</v>
      </c>
      <c r="N47" s="24">
        <v>129206</v>
      </c>
      <c r="O47" s="24">
        <v>129207</v>
      </c>
      <c r="P47" s="24">
        <v>129205</v>
      </c>
      <c r="Q47" s="24">
        <v>129207</v>
      </c>
      <c r="R47" s="24">
        <v>129206</v>
      </c>
      <c r="S47" s="24">
        <v>129206.92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13"/>
    </row>
    <row r="48" spans="1:30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24">
        <v>7593472</v>
      </c>
      <c r="H48" s="24">
        <v>632789</v>
      </c>
      <c r="I48" s="24">
        <v>632788</v>
      </c>
      <c r="J48" s="24">
        <v>632790</v>
      </c>
      <c r="K48" s="24">
        <v>632789</v>
      </c>
      <c r="L48" s="24">
        <v>632790</v>
      </c>
      <c r="M48" s="24">
        <v>632789</v>
      </c>
      <c r="N48" s="24">
        <v>632790</v>
      </c>
      <c r="O48" s="24">
        <v>632789</v>
      </c>
      <c r="P48" s="24">
        <v>632790</v>
      </c>
      <c r="Q48" s="24">
        <v>632789</v>
      </c>
      <c r="R48" s="24">
        <v>632790</v>
      </c>
      <c r="S48" s="24">
        <v>632789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13"/>
    </row>
    <row r="49" spans="1:30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13"/>
    </row>
    <row r="50" spans="1:30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13"/>
    </row>
    <row r="51" spans="1:30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24">
        <v>6574940.4800000004</v>
      </c>
      <c r="H51" s="24">
        <v>547911</v>
      </c>
      <c r="I51" s="24">
        <v>547911</v>
      </c>
      <c r="J51" s="24">
        <v>547912</v>
      </c>
      <c r="K51" s="24">
        <v>547912</v>
      </c>
      <c r="L51" s="24">
        <v>547911</v>
      </c>
      <c r="M51" s="24">
        <v>547912</v>
      </c>
      <c r="N51" s="24">
        <v>547911</v>
      </c>
      <c r="O51" s="24">
        <v>547912</v>
      </c>
      <c r="P51" s="24">
        <v>547912</v>
      </c>
      <c r="Q51" s="24">
        <v>547911</v>
      </c>
      <c r="R51" s="24">
        <v>547911</v>
      </c>
      <c r="S51" s="24">
        <v>547914.48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13"/>
    </row>
    <row r="52" spans="1:30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13"/>
    </row>
    <row r="53" spans="1:30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24">
        <v>3072880.94</v>
      </c>
      <c r="H53" s="24">
        <v>256072</v>
      </c>
      <c r="I53" s="24">
        <v>256072</v>
      </c>
      <c r="J53" s="24">
        <v>256075</v>
      </c>
      <c r="K53" s="24">
        <v>256072</v>
      </c>
      <c r="L53" s="24">
        <v>256072</v>
      </c>
      <c r="M53" s="24">
        <v>256076</v>
      </c>
      <c r="N53" s="24">
        <v>256072</v>
      </c>
      <c r="O53" s="24">
        <v>256072</v>
      </c>
      <c r="P53" s="24">
        <v>256075</v>
      </c>
      <c r="Q53" s="24">
        <v>256072</v>
      </c>
      <c r="R53" s="24">
        <v>256072</v>
      </c>
      <c r="S53" s="24">
        <v>256078.94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3"/>
    </row>
    <row r="54" spans="1:30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3"/>
    </row>
    <row r="55" spans="1:30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3"/>
    </row>
    <row r="56" spans="1:30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3"/>
    </row>
    <row r="57" spans="1:30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3"/>
    </row>
    <row r="58" spans="1:30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3"/>
    </row>
    <row r="59" spans="1:30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3"/>
    </row>
    <row r="60" spans="1:30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3"/>
    </row>
    <row r="61" spans="1:30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3"/>
    </row>
    <row r="62" spans="1:30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3"/>
    </row>
    <row r="63" spans="1:30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3"/>
    </row>
    <row r="64" spans="1:30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3"/>
    </row>
    <row r="65" spans="1:30" s="15" customFormat="1" ht="15.75" customHeight="1" x14ac:dyDescent="0.25">
      <c r="A65" s="25"/>
      <c r="B65" s="28" t="s">
        <v>90</v>
      </c>
      <c r="C65" s="39">
        <f>SUM(C7:C100)</f>
        <v>0</v>
      </c>
      <c r="D65" s="39">
        <f>SUM(D7:D100)</f>
        <v>0</v>
      </c>
      <c r="E65" s="23"/>
      <c r="F65" s="23"/>
      <c r="G65" s="29">
        <f t="shared" ref="G65:T65" si="0">SUM(G7:G64)</f>
        <v>1672332575.74</v>
      </c>
      <c r="H65" s="29">
        <f t="shared" si="0"/>
        <v>140770224.03999999</v>
      </c>
      <c r="I65" s="29">
        <f t="shared" si="0"/>
        <v>142015122.84</v>
      </c>
      <c r="J65" s="29">
        <f t="shared" si="0"/>
        <v>142145877.88</v>
      </c>
      <c r="K65" s="29">
        <f t="shared" si="0"/>
        <v>138456274.80000001</v>
      </c>
      <c r="L65" s="29">
        <f t="shared" si="0"/>
        <v>141542480.34999999</v>
      </c>
      <c r="M65" s="29">
        <f t="shared" si="0"/>
        <v>137622473.28999999</v>
      </c>
      <c r="N65" s="29">
        <f t="shared" si="0"/>
        <v>138456260.80000001</v>
      </c>
      <c r="O65" s="29">
        <f t="shared" si="0"/>
        <v>139287122.31</v>
      </c>
      <c r="P65" s="29">
        <f t="shared" si="0"/>
        <v>137599948.81999999</v>
      </c>
      <c r="Q65" s="29">
        <f t="shared" si="0"/>
        <v>138456274.80000001</v>
      </c>
      <c r="R65" s="29">
        <f t="shared" si="0"/>
        <v>138405952.06</v>
      </c>
      <c r="S65" s="29">
        <f t="shared" si="0"/>
        <v>137574563.75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  <c r="AD65" s="13"/>
    </row>
    <row r="66" spans="1:30" x14ac:dyDescent="0.25">
      <c r="G66" s="30"/>
      <c r="H66" s="30"/>
      <c r="I66" s="30"/>
      <c r="T66" s="30"/>
      <c r="Y66" s="30"/>
    </row>
    <row r="67" spans="1:30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I7" activePane="bottomRight" state="frozen"/>
      <selection pane="topRight"/>
      <selection pane="bottomLeft"/>
      <selection pane="bottomRight" activeCell="B28" sqref="B28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118</v>
      </c>
      <c r="X1" s="14"/>
    </row>
    <row r="3" spans="1:29" s="15" customFormat="1" ht="15" customHeight="1" x14ac:dyDescent="0.25">
      <c r="A3" s="8" t="s">
        <v>119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4"/>
      <c r="B4" s="145" t="s">
        <v>3</v>
      </c>
      <c r="C4" s="146" t="s">
        <v>4</v>
      </c>
      <c r="D4" s="147"/>
      <c r="E4" s="147"/>
      <c r="F4" s="148"/>
      <c r="G4" s="149" t="s">
        <v>6</v>
      </c>
      <c r="H4" s="157" t="s">
        <v>7</v>
      </c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9"/>
      <c r="T4" s="162" t="s">
        <v>114</v>
      </c>
      <c r="U4" s="162"/>
      <c r="V4" s="162"/>
      <c r="W4" s="162"/>
      <c r="X4" s="162"/>
      <c r="Y4" s="150" t="s">
        <v>115</v>
      </c>
      <c r="Z4" s="151"/>
      <c r="AA4" s="151"/>
      <c r="AB4" s="151"/>
      <c r="AC4" s="152"/>
    </row>
    <row r="5" spans="1:29" s="18" customFormat="1" ht="20.25" customHeight="1" x14ac:dyDescent="0.2">
      <c r="A5" s="144"/>
      <c r="B5" s="145"/>
      <c r="C5" s="153" t="s">
        <v>116</v>
      </c>
      <c r="D5" s="154"/>
      <c r="E5" s="153" t="s">
        <v>117</v>
      </c>
      <c r="F5" s="154"/>
      <c r="G5" s="149"/>
      <c r="H5" s="150" t="s">
        <v>12</v>
      </c>
      <c r="I5" s="151"/>
      <c r="J5" s="152"/>
      <c r="K5" s="150" t="s">
        <v>13</v>
      </c>
      <c r="L5" s="151"/>
      <c r="M5" s="152"/>
      <c r="N5" s="150" t="s">
        <v>14</v>
      </c>
      <c r="O5" s="151"/>
      <c r="P5" s="152"/>
      <c r="Q5" s="150" t="s">
        <v>15</v>
      </c>
      <c r="R5" s="151"/>
      <c r="S5" s="152"/>
      <c r="T5" s="155" t="s">
        <v>6</v>
      </c>
      <c r="U5" s="157" t="s">
        <v>17</v>
      </c>
      <c r="V5" s="158"/>
      <c r="W5" s="158"/>
      <c r="X5" s="159"/>
      <c r="Y5" s="160" t="s">
        <v>6</v>
      </c>
      <c r="Z5" s="157" t="s">
        <v>17</v>
      </c>
      <c r="AA5" s="158"/>
      <c r="AB5" s="158"/>
      <c r="AC5" s="159"/>
    </row>
    <row r="6" spans="1:29" s="21" customFormat="1" ht="14.25" x14ac:dyDescent="0.2">
      <c r="A6" s="144"/>
      <c r="B6" s="145"/>
      <c r="C6" s="19" t="s">
        <v>18</v>
      </c>
      <c r="D6" s="19" t="s">
        <v>19</v>
      </c>
      <c r="E6" s="19" t="s">
        <v>18</v>
      </c>
      <c r="F6" s="19" t="s">
        <v>19</v>
      </c>
      <c r="G6" s="149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56"/>
      <c r="U6" s="92" t="s">
        <v>12</v>
      </c>
      <c r="V6" s="92" t="s">
        <v>13</v>
      </c>
      <c r="W6" s="92" t="s">
        <v>14</v>
      </c>
      <c r="X6" s="92" t="s">
        <v>15</v>
      </c>
      <c r="Y6" s="161"/>
      <c r="Z6" s="92" t="s">
        <v>12</v>
      </c>
      <c r="AA6" s="92" t="s">
        <v>13</v>
      </c>
      <c r="AB6" s="92" t="s">
        <v>14</v>
      </c>
      <c r="AC6" s="92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6618749.7400000002</v>
      </c>
      <c r="H7" s="58">
        <v>551562</v>
      </c>
      <c r="I7" s="58">
        <v>551562</v>
      </c>
      <c r="J7" s="24">
        <v>551562</v>
      </c>
      <c r="K7" s="24">
        <v>551563</v>
      </c>
      <c r="L7" s="24">
        <v>551562</v>
      </c>
      <c r="M7" s="24">
        <v>551563</v>
      </c>
      <c r="N7" s="24">
        <v>551562</v>
      </c>
      <c r="O7" s="24">
        <v>551563</v>
      </c>
      <c r="P7" s="24">
        <v>551562</v>
      </c>
      <c r="Q7" s="24">
        <v>551562</v>
      </c>
      <c r="R7" s="24">
        <v>551562</v>
      </c>
      <c r="S7" s="24">
        <v>551564.74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9833973.0199999996</v>
      </c>
      <c r="H9" s="58">
        <v>809461</v>
      </c>
      <c r="I9" s="58">
        <v>809462</v>
      </c>
      <c r="J9" s="24">
        <v>809462</v>
      </c>
      <c r="K9" s="24">
        <v>809463</v>
      </c>
      <c r="L9" s="24">
        <v>929881.88</v>
      </c>
      <c r="M9" s="24">
        <v>809463</v>
      </c>
      <c r="N9" s="24">
        <v>809463</v>
      </c>
      <c r="O9" s="24">
        <v>809463</v>
      </c>
      <c r="P9" s="24">
        <v>809462</v>
      </c>
      <c r="Q9" s="24">
        <v>809463</v>
      </c>
      <c r="R9" s="24">
        <v>809463</v>
      </c>
      <c r="S9" s="24">
        <v>809466.14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5220754.42</v>
      </c>
      <c r="H10" s="58">
        <v>435059</v>
      </c>
      <c r="I10" s="58">
        <v>435060</v>
      </c>
      <c r="J10" s="24">
        <v>435061</v>
      </c>
      <c r="K10" s="24">
        <v>435064</v>
      </c>
      <c r="L10" s="24">
        <v>435062</v>
      </c>
      <c r="M10" s="24">
        <v>435064</v>
      </c>
      <c r="N10" s="24">
        <v>435063</v>
      </c>
      <c r="O10" s="24">
        <v>435065</v>
      </c>
      <c r="P10" s="24">
        <v>435064</v>
      </c>
      <c r="Q10" s="24">
        <v>435063</v>
      </c>
      <c r="R10" s="24">
        <v>435063</v>
      </c>
      <c r="S10" s="24">
        <v>435066.42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8759942.8399999999</v>
      </c>
      <c r="H13" s="58">
        <v>729994</v>
      </c>
      <c r="I13" s="58">
        <v>729995</v>
      </c>
      <c r="J13" s="24">
        <v>729995</v>
      </c>
      <c r="K13" s="24">
        <v>729996</v>
      </c>
      <c r="L13" s="24">
        <v>729995</v>
      </c>
      <c r="M13" s="24">
        <v>729995</v>
      </c>
      <c r="N13" s="24">
        <v>729995</v>
      </c>
      <c r="O13" s="24">
        <v>729996</v>
      </c>
      <c r="P13" s="24">
        <v>729995</v>
      </c>
      <c r="Q13" s="24">
        <v>729995</v>
      </c>
      <c r="R13" s="24">
        <v>729995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10355605.880000001</v>
      </c>
      <c r="H19" s="58">
        <v>710810</v>
      </c>
      <c r="I19" s="58">
        <v>710810</v>
      </c>
      <c r="J19" s="24">
        <v>710810</v>
      </c>
      <c r="K19" s="24">
        <v>710811</v>
      </c>
      <c r="L19" s="24">
        <v>2536685.62</v>
      </c>
      <c r="M19" s="24">
        <v>710811</v>
      </c>
      <c r="N19" s="24">
        <v>710811</v>
      </c>
      <c r="O19" s="24">
        <v>710812</v>
      </c>
      <c r="P19" s="24">
        <v>710811</v>
      </c>
      <c r="Q19" s="24">
        <v>710811</v>
      </c>
      <c r="R19" s="24">
        <v>710811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8110035.0199999996</v>
      </c>
      <c r="H34" s="58">
        <v>675836</v>
      </c>
      <c r="I34" s="58">
        <v>675836</v>
      </c>
      <c r="J34" s="24">
        <v>675836</v>
      </c>
      <c r="K34" s="24">
        <v>675835</v>
      </c>
      <c r="L34" s="24">
        <v>675837</v>
      </c>
      <c r="M34" s="24">
        <v>675836</v>
      </c>
      <c r="N34" s="24">
        <v>675837</v>
      </c>
      <c r="O34" s="24">
        <v>675836</v>
      </c>
      <c r="P34" s="24">
        <v>675837</v>
      </c>
      <c r="Q34" s="24">
        <v>675836</v>
      </c>
      <c r="R34" s="24">
        <v>675837</v>
      </c>
      <c r="S34" s="24">
        <v>675836.02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8567095.5299999993</v>
      </c>
      <c r="H35" s="58">
        <v>713923</v>
      </c>
      <c r="I35" s="58">
        <v>713923</v>
      </c>
      <c r="J35" s="24">
        <v>713924</v>
      </c>
      <c r="K35" s="24">
        <v>713924</v>
      </c>
      <c r="L35" s="24">
        <v>713925</v>
      </c>
      <c r="M35" s="24">
        <v>713925</v>
      </c>
      <c r="N35" s="24">
        <v>713925</v>
      </c>
      <c r="O35" s="24">
        <v>713925</v>
      </c>
      <c r="P35" s="24">
        <v>713926</v>
      </c>
      <c r="Q35" s="24">
        <v>713925</v>
      </c>
      <c r="R35" s="24">
        <v>713925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90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57466156.450000003</v>
      </c>
      <c r="H65" s="59">
        <f t="shared" si="0"/>
        <v>4626645</v>
      </c>
      <c r="I65" s="59">
        <f t="shared" si="0"/>
        <v>4626648</v>
      </c>
      <c r="J65" s="29">
        <f t="shared" si="0"/>
        <v>4626650</v>
      </c>
      <c r="K65" s="29">
        <f t="shared" si="0"/>
        <v>4626656</v>
      </c>
      <c r="L65" s="29">
        <f t="shared" si="0"/>
        <v>6572948.5</v>
      </c>
      <c r="M65" s="29">
        <f t="shared" si="0"/>
        <v>4626657</v>
      </c>
      <c r="N65" s="29">
        <f t="shared" si="0"/>
        <v>4626656</v>
      </c>
      <c r="O65" s="29">
        <f t="shared" si="0"/>
        <v>4626660</v>
      </c>
      <c r="P65" s="29">
        <f t="shared" si="0"/>
        <v>4626657</v>
      </c>
      <c r="Q65" s="29">
        <f t="shared" si="0"/>
        <v>4626655</v>
      </c>
      <c r="R65" s="29">
        <f t="shared" si="0"/>
        <v>4626656</v>
      </c>
      <c r="S65" s="29">
        <f t="shared" si="0"/>
        <v>4626667.95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I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120</v>
      </c>
      <c r="X1" s="14"/>
    </row>
    <row r="3" spans="1:29" s="15" customFormat="1" ht="15" customHeight="1" x14ac:dyDescent="0.25">
      <c r="A3" s="8" t="s">
        <v>121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63"/>
      <c r="B4" s="164" t="s">
        <v>3</v>
      </c>
      <c r="C4" s="165" t="s">
        <v>4</v>
      </c>
      <c r="D4" s="165"/>
      <c r="E4" s="165"/>
      <c r="F4" s="165"/>
      <c r="G4" s="149" t="s">
        <v>6</v>
      </c>
      <c r="H4" s="149" t="s">
        <v>7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 t="s">
        <v>114</v>
      </c>
      <c r="U4" s="149"/>
      <c r="V4" s="149"/>
      <c r="W4" s="149"/>
      <c r="X4" s="149"/>
      <c r="Y4" s="157" t="s">
        <v>115</v>
      </c>
      <c r="Z4" s="158"/>
      <c r="AA4" s="158"/>
      <c r="AB4" s="158"/>
      <c r="AC4" s="159"/>
    </row>
    <row r="5" spans="1:29" s="18" customFormat="1" ht="20.25" customHeight="1" x14ac:dyDescent="0.25">
      <c r="A5" s="163"/>
      <c r="B5" s="164"/>
      <c r="C5" s="166" t="s">
        <v>116</v>
      </c>
      <c r="D5" s="166"/>
      <c r="E5" s="166" t="s">
        <v>117</v>
      </c>
      <c r="F5" s="166"/>
      <c r="G5" s="149"/>
      <c r="H5" s="149" t="s">
        <v>12</v>
      </c>
      <c r="I5" s="149"/>
      <c r="J5" s="149"/>
      <c r="K5" s="149" t="s">
        <v>13</v>
      </c>
      <c r="L5" s="149"/>
      <c r="M5" s="149"/>
      <c r="N5" s="149" t="s">
        <v>14</v>
      </c>
      <c r="O5" s="149"/>
      <c r="P5" s="149"/>
      <c r="Q5" s="149" t="s">
        <v>15</v>
      </c>
      <c r="R5" s="149"/>
      <c r="S5" s="149"/>
      <c r="T5" s="155" t="s">
        <v>6</v>
      </c>
      <c r="U5" s="157" t="s">
        <v>17</v>
      </c>
      <c r="V5" s="158"/>
      <c r="W5" s="158"/>
      <c r="X5" s="159"/>
      <c r="Y5" s="160" t="s">
        <v>6</v>
      </c>
      <c r="Z5" s="157" t="s">
        <v>17</v>
      </c>
      <c r="AA5" s="158"/>
      <c r="AB5" s="158"/>
      <c r="AC5" s="159"/>
    </row>
    <row r="6" spans="1:29" s="98" customFormat="1" ht="14.25" x14ac:dyDescent="0.25">
      <c r="A6" s="163"/>
      <c r="B6" s="164"/>
      <c r="C6" s="97" t="s">
        <v>18</v>
      </c>
      <c r="D6" s="97" t="s">
        <v>19</v>
      </c>
      <c r="E6" s="97" t="s">
        <v>18</v>
      </c>
      <c r="F6" s="97" t="s">
        <v>19</v>
      </c>
      <c r="G6" s="149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56"/>
      <c r="U6" s="96" t="s">
        <v>12</v>
      </c>
      <c r="V6" s="96" t="s">
        <v>13</v>
      </c>
      <c r="W6" s="96" t="s">
        <v>14</v>
      </c>
      <c r="X6" s="96" t="s">
        <v>15</v>
      </c>
      <c r="Y6" s="161"/>
      <c r="Z6" s="96" t="s">
        <v>12</v>
      </c>
      <c r="AA6" s="96" t="s">
        <v>13</v>
      </c>
      <c r="AB6" s="96" t="s">
        <v>14</v>
      </c>
      <c r="AC6" s="96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64">
        <v>115256253.67</v>
      </c>
      <c r="H7" s="24">
        <v>9604682</v>
      </c>
      <c r="I7" s="24">
        <v>9604685</v>
      </c>
      <c r="J7" s="24">
        <v>9604687</v>
      </c>
      <c r="K7" s="24">
        <v>9604690</v>
      </c>
      <c r="L7" s="24">
        <v>9604686</v>
      </c>
      <c r="M7" s="24">
        <v>9604691</v>
      </c>
      <c r="N7" s="24">
        <v>9604686</v>
      </c>
      <c r="O7" s="24">
        <v>9604690</v>
      </c>
      <c r="P7" s="24">
        <v>9604687</v>
      </c>
      <c r="Q7" s="24">
        <v>9604689</v>
      </c>
      <c r="R7" s="24">
        <v>9604686</v>
      </c>
      <c r="S7" s="24">
        <v>9604694.6699999999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64">
        <v>73997126.359999999</v>
      </c>
      <c r="H8" s="24">
        <v>6166426</v>
      </c>
      <c r="I8" s="24">
        <v>6166427</v>
      </c>
      <c r="J8" s="24">
        <v>6166426</v>
      </c>
      <c r="K8" s="24">
        <v>6166428</v>
      </c>
      <c r="L8" s="24">
        <v>6166427</v>
      </c>
      <c r="M8" s="24">
        <v>6166428</v>
      </c>
      <c r="N8" s="24">
        <v>6166427</v>
      </c>
      <c r="O8" s="24">
        <v>6166428</v>
      </c>
      <c r="P8" s="24">
        <v>6166427</v>
      </c>
      <c r="Q8" s="24">
        <v>6166428</v>
      </c>
      <c r="R8" s="24">
        <v>6166427</v>
      </c>
      <c r="S8" s="24">
        <v>6166427.3600000003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64">
        <v>131896884.52</v>
      </c>
      <c r="H9" s="24">
        <v>10790342</v>
      </c>
      <c r="I9" s="24">
        <v>10790343</v>
      </c>
      <c r="J9" s="24">
        <v>11086055.460000001</v>
      </c>
      <c r="K9" s="24">
        <v>10790345</v>
      </c>
      <c r="L9" s="24">
        <v>12907385.74</v>
      </c>
      <c r="M9" s="24">
        <v>10790343</v>
      </c>
      <c r="N9" s="24">
        <v>10790345</v>
      </c>
      <c r="O9" s="24">
        <v>10790345</v>
      </c>
      <c r="P9" s="24">
        <v>10790345</v>
      </c>
      <c r="Q9" s="24">
        <v>10790343</v>
      </c>
      <c r="R9" s="24">
        <v>10790345</v>
      </c>
      <c r="S9" s="24">
        <v>10790347.32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64">
        <v>95692558.099999994</v>
      </c>
      <c r="H10" s="24">
        <v>7974375</v>
      </c>
      <c r="I10" s="24">
        <v>7974378</v>
      </c>
      <c r="J10" s="24">
        <v>7974376</v>
      </c>
      <c r="K10" s="24">
        <v>7974380</v>
      </c>
      <c r="L10" s="24">
        <v>7974380</v>
      </c>
      <c r="M10" s="24">
        <v>7974382</v>
      </c>
      <c r="N10" s="24">
        <v>7974380</v>
      </c>
      <c r="O10" s="24">
        <v>7974382</v>
      </c>
      <c r="P10" s="24">
        <v>7974379</v>
      </c>
      <c r="Q10" s="24">
        <v>7974383</v>
      </c>
      <c r="R10" s="24">
        <v>7974380</v>
      </c>
      <c r="S10" s="24">
        <v>7974383.0999999996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64">
        <v>72377252.680000007</v>
      </c>
      <c r="H11" s="24">
        <v>6018648</v>
      </c>
      <c r="I11" s="24">
        <v>6018648</v>
      </c>
      <c r="J11" s="24">
        <v>6172084.6100000003</v>
      </c>
      <c r="K11" s="24">
        <v>6018653</v>
      </c>
      <c r="L11" s="24">
        <v>6018650</v>
      </c>
      <c r="M11" s="24">
        <v>6018654</v>
      </c>
      <c r="N11" s="24">
        <v>6018651</v>
      </c>
      <c r="O11" s="24">
        <v>6018654</v>
      </c>
      <c r="P11" s="24">
        <v>6018652</v>
      </c>
      <c r="Q11" s="24">
        <v>6018652</v>
      </c>
      <c r="R11" s="24">
        <v>6018651</v>
      </c>
      <c r="S11" s="24">
        <v>6018655.0700000003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64">
        <v>112338076.19</v>
      </c>
      <c r="H12" s="24">
        <v>9340417</v>
      </c>
      <c r="I12" s="24">
        <v>9340416</v>
      </c>
      <c r="J12" s="24">
        <v>9593456.8699999992</v>
      </c>
      <c r="K12" s="24">
        <v>9340422</v>
      </c>
      <c r="L12" s="24">
        <v>9340420</v>
      </c>
      <c r="M12" s="24">
        <v>9340419</v>
      </c>
      <c r="N12" s="24">
        <v>9340420</v>
      </c>
      <c r="O12" s="24">
        <v>9340423</v>
      </c>
      <c r="P12" s="24">
        <v>9340419</v>
      </c>
      <c r="Q12" s="24">
        <v>9340420</v>
      </c>
      <c r="R12" s="24">
        <v>9340420</v>
      </c>
      <c r="S12" s="24">
        <v>9340423.3200000003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64">
        <v>87354210.810000002</v>
      </c>
      <c r="H13" s="24">
        <v>7090359</v>
      </c>
      <c r="I13" s="24">
        <v>7090360</v>
      </c>
      <c r="J13" s="24">
        <v>9360240.3900000006</v>
      </c>
      <c r="K13" s="24">
        <v>7090362</v>
      </c>
      <c r="L13" s="24">
        <v>7090360</v>
      </c>
      <c r="M13" s="24">
        <v>7090362</v>
      </c>
      <c r="N13" s="24">
        <v>7090360</v>
      </c>
      <c r="O13" s="24">
        <v>7090362</v>
      </c>
      <c r="P13" s="24">
        <v>7090361</v>
      </c>
      <c r="Q13" s="24">
        <v>7090361</v>
      </c>
      <c r="R13" s="24">
        <v>7090360</v>
      </c>
      <c r="S13" s="24">
        <v>7090363.4199999999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64">
        <v>78555609.540000007</v>
      </c>
      <c r="H14" s="24">
        <v>6546299</v>
      </c>
      <c r="I14" s="24">
        <v>6546299</v>
      </c>
      <c r="J14" s="24">
        <v>6546301</v>
      </c>
      <c r="K14" s="24">
        <v>6546302</v>
      </c>
      <c r="L14" s="24">
        <v>6546300</v>
      </c>
      <c r="M14" s="24">
        <v>6546302</v>
      </c>
      <c r="N14" s="24">
        <v>6546300</v>
      </c>
      <c r="O14" s="24">
        <v>6546302</v>
      </c>
      <c r="P14" s="24">
        <v>6546301</v>
      </c>
      <c r="Q14" s="24">
        <v>6546300</v>
      </c>
      <c r="R14" s="24">
        <v>6546300</v>
      </c>
      <c r="S14" s="24">
        <v>6546303.54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64">
        <v>39293350.68</v>
      </c>
      <c r="H15" s="24">
        <v>3237267</v>
      </c>
      <c r="I15" s="24">
        <v>3683401.28</v>
      </c>
      <c r="J15" s="24">
        <v>3237267</v>
      </c>
      <c r="K15" s="24">
        <v>3237269</v>
      </c>
      <c r="L15" s="24">
        <v>3237268</v>
      </c>
      <c r="M15" s="24">
        <v>3237268</v>
      </c>
      <c r="N15" s="24">
        <v>3237268</v>
      </c>
      <c r="O15" s="24">
        <v>3237269</v>
      </c>
      <c r="P15" s="24">
        <v>3237267</v>
      </c>
      <c r="Q15" s="24">
        <v>3237269</v>
      </c>
      <c r="R15" s="24">
        <v>3237268</v>
      </c>
      <c r="S15" s="24">
        <v>3237269.4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64">
        <v>44285402.469999999</v>
      </c>
      <c r="H16" s="24">
        <v>3627566</v>
      </c>
      <c r="I16" s="24">
        <v>4058928.9</v>
      </c>
      <c r="J16" s="24">
        <v>3950808.39</v>
      </c>
      <c r="K16" s="24">
        <v>3627566</v>
      </c>
      <c r="L16" s="24">
        <v>3627566</v>
      </c>
      <c r="M16" s="24">
        <v>3627569</v>
      </c>
      <c r="N16" s="24">
        <v>3627566</v>
      </c>
      <c r="O16" s="24">
        <v>3627566</v>
      </c>
      <c r="P16" s="24">
        <v>3627566</v>
      </c>
      <c r="Q16" s="24">
        <v>3627568</v>
      </c>
      <c r="R16" s="24">
        <v>3627566</v>
      </c>
      <c r="S16" s="24">
        <v>3627566.18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64">
        <v>135481592.28999999</v>
      </c>
      <c r="H17" s="24">
        <v>11123854</v>
      </c>
      <c r="I17" s="24">
        <v>11123855</v>
      </c>
      <c r="J17" s="24">
        <v>13119185.84</v>
      </c>
      <c r="K17" s="24">
        <v>11123858</v>
      </c>
      <c r="L17" s="24">
        <v>11123855</v>
      </c>
      <c r="M17" s="24">
        <v>11123852</v>
      </c>
      <c r="N17" s="24">
        <v>11123855</v>
      </c>
      <c r="O17" s="24">
        <v>11123858</v>
      </c>
      <c r="P17" s="24">
        <v>11123853</v>
      </c>
      <c r="Q17" s="24">
        <v>11123856</v>
      </c>
      <c r="R17" s="24">
        <v>11123855</v>
      </c>
      <c r="S17" s="24">
        <v>11123855.449999999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64">
        <v>1032285641.74</v>
      </c>
      <c r="H18" s="24">
        <v>86023793</v>
      </c>
      <c r="I18" s="24">
        <v>86023797</v>
      </c>
      <c r="J18" s="24">
        <v>86023795</v>
      </c>
      <c r="K18" s="24">
        <v>86023806</v>
      </c>
      <c r="L18" s="24">
        <v>86023799</v>
      </c>
      <c r="M18" s="24">
        <v>86023811</v>
      </c>
      <c r="N18" s="24">
        <v>86023800</v>
      </c>
      <c r="O18" s="24">
        <v>86023809</v>
      </c>
      <c r="P18" s="24">
        <v>86023801</v>
      </c>
      <c r="Q18" s="24">
        <v>86023807</v>
      </c>
      <c r="R18" s="24">
        <v>86023800</v>
      </c>
      <c r="S18" s="24">
        <v>86023823.739999995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64">
        <v>530628931.49000001</v>
      </c>
      <c r="H19" s="24">
        <v>43571425</v>
      </c>
      <c r="I19" s="24">
        <v>43571424</v>
      </c>
      <c r="J19" s="24">
        <v>51343228.359999999</v>
      </c>
      <c r="K19" s="24">
        <v>43571431</v>
      </c>
      <c r="L19" s="24">
        <v>43571427</v>
      </c>
      <c r="M19" s="24">
        <v>43571424</v>
      </c>
      <c r="N19" s="24">
        <v>43571427</v>
      </c>
      <c r="O19" s="24">
        <v>43571431</v>
      </c>
      <c r="P19" s="24">
        <v>43571427</v>
      </c>
      <c r="Q19" s="24">
        <v>43571426</v>
      </c>
      <c r="R19" s="24">
        <v>43571427</v>
      </c>
      <c r="S19" s="24">
        <v>43571434.130000003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64">
        <v>382372044.16000003</v>
      </c>
      <c r="H20" s="24">
        <v>31505607</v>
      </c>
      <c r="I20" s="24">
        <v>31505611</v>
      </c>
      <c r="J20" s="24">
        <v>35810280.060000002</v>
      </c>
      <c r="K20" s="24">
        <v>31505615</v>
      </c>
      <c r="L20" s="24">
        <v>31505613</v>
      </c>
      <c r="M20" s="24">
        <v>31505617</v>
      </c>
      <c r="N20" s="24">
        <v>31505613</v>
      </c>
      <c r="O20" s="24">
        <v>31505617</v>
      </c>
      <c r="P20" s="24">
        <v>31505616</v>
      </c>
      <c r="Q20" s="24">
        <v>31505614</v>
      </c>
      <c r="R20" s="24">
        <v>31505613</v>
      </c>
      <c r="S20" s="24">
        <v>31505628.100000001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64">
        <v>287413946.58999997</v>
      </c>
      <c r="H21" s="24">
        <v>23692349</v>
      </c>
      <c r="I21" s="24">
        <v>23692350</v>
      </c>
      <c r="J21" s="24">
        <v>26798095.309999999</v>
      </c>
      <c r="K21" s="24">
        <v>23692350</v>
      </c>
      <c r="L21" s="24">
        <v>23692350</v>
      </c>
      <c r="M21" s="24">
        <v>23692350</v>
      </c>
      <c r="N21" s="24">
        <v>23692350</v>
      </c>
      <c r="O21" s="24">
        <v>23692350</v>
      </c>
      <c r="P21" s="24">
        <v>23692351</v>
      </c>
      <c r="Q21" s="24">
        <v>23692350</v>
      </c>
      <c r="R21" s="24">
        <v>23692350</v>
      </c>
      <c r="S21" s="24">
        <v>23692351.280000001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64">
        <v>572666065.89999998</v>
      </c>
      <c r="H22" s="24">
        <v>47722171</v>
      </c>
      <c r="I22" s="24">
        <v>47722171</v>
      </c>
      <c r="J22" s="24">
        <v>47722171</v>
      </c>
      <c r="K22" s="24">
        <v>47722173</v>
      </c>
      <c r="L22" s="24">
        <v>47722172</v>
      </c>
      <c r="M22" s="24">
        <v>47722173</v>
      </c>
      <c r="N22" s="24">
        <v>47722172</v>
      </c>
      <c r="O22" s="24">
        <v>47722173</v>
      </c>
      <c r="P22" s="24">
        <v>47722172</v>
      </c>
      <c r="Q22" s="24">
        <v>47722173</v>
      </c>
      <c r="R22" s="24">
        <v>47722172</v>
      </c>
      <c r="S22" s="24">
        <v>47722172.899999999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64">
        <v>226873573.63</v>
      </c>
      <c r="H23" s="24">
        <v>18778140</v>
      </c>
      <c r="I23" s="24">
        <v>18778140</v>
      </c>
      <c r="J23" s="24">
        <v>20314010.25</v>
      </c>
      <c r="K23" s="24">
        <v>18778142</v>
      </c>
      <c r="L23" s="24">
        <v>18778142</v>
      </c>
      <c r="M23" s="24">
        <v>18778141</v>
      </c>
      <c r="N23" s="24">
        <v>18778143</v>
      </c>
      <c r="O23" s="24">
        <v>18778143</v>
      </c>
      <c r="P23" s="24">
        <v>18778142</v>
      </c>
      <c r="Q23" s="24">
        <v>18778142</v>
      </c>
      <c r="R23" s="24">
        <v>18778143</v>
      </c>
      <c r="S23" s="24">
        <v>18778145.379999999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64">
        <v>162552497.94999999</v>
      </c>
      <c r="H24" s="24">
        <v>13546040</v>
      </c>
      <c r="I24" s="24">
        <v>13546041</v>
      </c>
      <c r="J24" s="24">
        <v>13546041</v>
      </c>
      <c r="K24" s="24">
        <v>13546040</v>
      </c>
      <c r="L24" s="24">
        <v>13546041</v>
      </c>
      <c r="M24" s="24">
        <v>13546043</v>
      </c>
      <c r="N24" s="24">
        <v>13546042</v>
      </c>
      <c r="O24" s="24">
        <v>13546041</v>
      </c>
      <c r="P24" s="24">
        <v>13546042</v>
      </c>
      <c r="Q24" s="24">
        <v>13546042</v>
      </c>
      <c r="R24" s="24">
        <v>13546042</v>
      </c>
      <c r="S24" s="24">
        <v>13546042.949999999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64">
        <v>41167497.960000001</v>
      </c>
      <c r="H25" s="24">
        <v>3420173</v>
      </c>
      <c r="I25" s="24">
        <v>3420172</v>
      </c>
      <c r="J25" s="24">
        <v>3545597.43</v>
      </c>
      <c r="K25" s="24">
        <v>3420173</v>
      </c>
      <c r="L25" s="24">
        <v>3420173</v>
      </c>
      <c r="M25" s="24">
        <v>3420172</v>
      </c>
      <c r="N25" s="24">
        <v>3420173</v>
      </c>
      <c r="O25" s="24">
        <v>3420173</v>
      </c>
      <c r="P25" s="24">
        <v>3420173</v>
      </c>
      <c r="Q25" s="24">
        <v>3420172</v>
      </c>
      <c r="R25" s="24">
        <v>3420173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64">
        <v>386672341.16000003</v>
      </c>
      <c r="H27" s="24">
        <v>32222696</v>
      </c>
      <c r="I27" s="24">
        <v>32222696</v>
      </c>
      <c r="J27" s="24">
        <v>32222696</v>
      </c>
      <c r="K27" s="24">
        <v>32222694</v>
      </c>
      <c r="L27" s="24">
        <v>32222696</v>
      </c>
      <c r="M27" s="24">
        <v>32222694</v>
      </c>
      <c r="N27" s="24">
        <v>32222696</v>
      </c>
      <c r="O27" s="24">
        <v>32222694</v>
      </c>
      <c r="P27" s="24">
        <v>32222696</v>
      </c>
      <c r="Q27" s="24">
        <v>32222695</v>
      </c>
      <c r="R27" s="24">
        <v>32222696</v>
      </c>
      <c r="S27" s="24">
        <v>32222692.16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64">
        <v>3679400.46</v>
      </c>
      <c r="H28" s="24">
        <v>306615</v>
      </c>
      <c r="I28" s="24">
        <v>306615</v>
      </c>
      <c r="J28" s="24">
        <v>306615</v>
      </c>
      <c r="K28" s="24">
        <v>306617</v>
      </c>
      <c r="L28" s="24">
        <v>306617</v>
      </c>
      <c r="M28" s="24">
        <v>306617</v>
      </c>
      <c r="N28" s="24">
        <v>306617</v>
      </c>
      <c r="O28" s="24">
        <v>306618</v>
      </c>
      <c r="P28" s="24">
        <v>306617</v>
      </c>
      <c r="Q28" s="24">
        <v>306617</v>
      </c>
      <c r="R28" s="24">
        <v>306617</v>
      </c>
      <c r="S28" s="24">
        <v>306618.46000000002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64">
        <v>552044818.22000003</v>
      </c>
      <c r="H29" s="24">
        <v>45901078</v>
      </c>
      <c r="I29" s="24">
        <v>45901075</v>
      </c>
      <c r="J29" s="24">
        <v>47132956.399999999</v>
      </c>
      <c r="K29" s="24">
        <v>45901079</v>
      </c>
      <c r="L29" s="24">
        <v>45901079</v>
      </c>
      <c r="M29" s="24">
        <v>45901077</v>
      </c>
      <c r="N29" s="24">
        <v>45901079</v>
      </c>
      <c r="O29" s="24">
        <v>45901079</v>
      </c>
      <c r="P29" s="24">
        <v>45901079</v>
      </c>
      <c r="Q29" s="24">
        <v>45901076</v>
      </c>
      <c r="R29" s="24">
        <v>45901079</v>
      </c>
      <c r="S29" s="24">
        <v>45901081.82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64">
        <v>231467105.99000001</v>
      </c>
      <c r="H34" s="24">
        <v>18718598</v>
      </c>
      <c r="I34" s="24">
        <v>18718599</v>
      </c>
      <c r="J34" s="24">
        <v>25562497.07</v>
      </c>
      <c r="K34" s="24">
        <v>18718599</v>
      </c>
      <c r="L34" s="24">
        <v>18718600</v>
      </c>
      <c r="M34" s="24">
        <v>18718602</v>
      </c>
      <c r="N34" s="24">
        <v>18718601</v>
      </c>
      <c r="O34" s="24">
        <v>18718601</v>
      </c>
      <c r="P34" s="24">
        <v>18718602</v>
      </c>
      <c r="Q34" s="24">
        <v>18718602</v>
      </c>
      <c r="R34" s="24">
        <v>18718601</v>
      </c>
      <c r="S34" s="24">
        <v>18718603.920000002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64">
        <v>75037449.219999999</v>
      </c>
      <c r="H35" s="24">
        <v>6253117</v>
      </c>
      <c r="I35" s="24">
        <v>6253118</v>
      </c>
      <c r="J35" s="24">
        <v>6253120</v>
      </c>
      <c r="K35" s="24">
        <v>6253120</v>
      </c>
      <c r="L35" s="24">
        <v>6253120</v>
      </c>
      <c r="M35" s="24">
        <v>6253124</v>
      </c>
      <c r="N35" s="24">
        <v>6253120</v>
      </c>
      <c r="O35" s="24">
        <v>6253121</v>
      </c>
      <c r="P35" s="24">
        <v>6253122</v>
      </c>
      <c r="Q35" s="24">
        <v>6253122</v>
      </c>
      <c r="R35" s="24">
        <v>6253120</v>
      </c>
      <c r="S35" s="24">
        <v>6253125.2199999997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64">
        <v>5544752.6900000004</v>
      </c>
      <c r="H46" s="24">
        <v>462061</v>
      </c>
      <c r="I46" s="24">
        <v>462061</v>
      </c>
      <c r="J46" s="24">
        <v>462061</v>
      </c>
      <c r="K46" s="24">
        <v>462062</v>
      </c>
      <c r="L46" s="24">
        <v>462062</v>
      </c>
      <c r="M46" s="24">
        <v>462064</v>
      </c>
      <c r="N46" s="24">
        <v>462063</v>
      </c>
      <c r="O46" s="24">
        <v>462064</v>
      </c>
      <c r="P46" s="24">
        <v>462063</v>
      </c>
      <c r="Q46" s="24">
        <v>462064</v>
      </c>
      <c r="R46" s="24">
        <v>462063</v>
      </c>
      <c r="S46" s="24">
        <v>462064.69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90</v>
      </c>
      <c r="C65" s="39">
        <f>SUM(C7:C100)</f>
        <v>0</v>
      </c>
      <c r="D65" s="39">
        <f>SUM(D7:D100)</f>
        <v>0</v>
      </c>
      <c r="E65" s="23"/>
      <c r="F65" s="23"/>
      <c r="G65" s="65">
        <f t="shared" ref="G65:T65" si="0">SUM(G7:G64)</f>
        <v>5476934384.4700003</v>
      </c>
      <c r="H65" s="29">
        <f t="shared" si="0"/>
        <v>453644098</v>
      </c>
      <c r="I65" s="29">
        <f t="shared" si="0"/>
        <v>454521611.18000001</v>
      </c>
      <c r="J65" s="29">
        <f t="shared" si="0"/>
        <v>483854052.44</v>
      </c>
      <c r="K65" s="29">
        <f t="shared" si="0"/>
        <v>453644176</v>
      </c>
      <c r="L65" s="29">
        <f t="shared" si="0"/>
        <v>455761188.74000001</v>
      </c>
      <c r="M65" s="29">
        <f t="shared" si="0"/>
        <v>453644179</v>
      </c>
      <c r="N65" s="29">
        <f t="shared" si="0"/>
        <v>453644154</v>
      </c>
      <c r="O65" s="29">
        <f t="shared" si="0"/>
        <v>453644193</v>
      </c>
      <c r="P65" s="29">
        <f t="shared" si="0"/>
        <v>453644160</v>
      </c>
      <c r="Q65" s="29">
        <f t="shared" si="0"/>
        <v>453644171</v>
      </c>
      <c r="R65" s="29">
        <f t="shared" si="0"/>
        <v>453644154</v>
      </c>
      <c r="S65" s="29">
        <f t="shared" si="0"/>
        <v>453644247.11000001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tabSelected="1" workbookViewId="0">
      <pane xSplit="2" ySplit="6" topLeftCell="R49" activePane="bottomRight" state="frozen"/>
      <selection pane="topRight"/>
      <selection pane="bottomLeft"/>
      <selection pane="bottomRight" activeCell="S65" sqref="S65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122</v>
      </c>
      <c r="X1" s="14"/>
    </row>
    <row r="3" spans="1:29" s="15" customFormat="1" ht="15" customHeight="1" x14ac:dyDescent="0.25">
      <c r="A3" s="8" t="s">
        <v>123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4"/>
      <c r="B4" s="145" t="s">
        <v>3</v>
      </c>
      <c r="C4" s="146" t="s">
        <v>4</v>
      </c>
      <c r="D4" s="147"/>
      <c r="E4" s="147"/>
      <c r="F4" s="148"/>
      <c r="G4" s="149" t="s">
        <v>6</v>
      </c>
      <c r="H4" s="157" t="s">
        <v>7</v>
      </c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9"/>
      <c r="T4" s="162" t="s">
        <v>114</v>
      </c>
      <c r="U4" s="162"/>
      <c r="V4" s="162"/>
      <c r="W4" s="162"/>
      <c r="X4" s="162"/>
      <c r="Y4" s="150" t="s">
        <v>115</v>
      </c>
      <c r="Z4" s="151"/>
      <c r="AA4" s="151"/>
      <c r="AB4" s="151"/>
      <c r="AC4" s="152"/>
    </row>
    <row r="5" spans="1:29" s="18" customFormat="1" ht="20.25" customHeight="1" x14ac:dyDescent="0.2">
      <c r="A5" s="144"/>
      <c r="B5" s="145"/>
      <c r="C5" s="153" t="s">
        <v>116</v>
      </c>
      <c r="D5" s="154"/>
      <c r="E5" s="153" t="s">
        <v>117</v>
      </c>
      <c r="F5" s="154"/>
      <c r="G5" s="149"/>
      <c r="H5" s="150" t="s">
        <v>12</v>
      </c>
      <c r="I5" s="151"/>
      <c r="J5" s="152"/>
      <c r="K5" s="150" t="s">
        <v>13</v>
      </c>
      <c r="L5" s="151"/>
      <c r="M5" s="152"/>
      <c r="N5" s="150" t="s">
        <v>14</v>
      </c>
      <c r="O5" s="151"/>
      <c r="P5" s="152"/>
      <c r="Q5" s="150" t="s">
        <v>15</v>
      </c>
      <c r="R5" s="151"/>
      <c r="S5" s="152"/>
      <c r="T5" s="155" t="s">
        <v>6</v>
      </c>
      <c r="U5" s="157" t="s">
        <v>17</v>
      </c>
      <c r="V5" s="158"/>
      <c r="W5" s="158"/>
      <c r="X5" s="159"/>
      <c r="Y5" s="160" t="s">
        <v>6</v>
      </c>
      <c r="Z5" s="157" t="s">
        <v>17</v>
      </c>
      <c r="AA5" s="158"/>
      <c r="AB5" s="158"/>
      <c r="AC5" s="159"/>
    </row>
    <row r="6" spans="1:29" s="21" customFormat="1" ht="14.25" x14ac:dyDescent="0.2">
      <c r="A6" s="144"/>
      <c r="B6" s="145"/>
      <c r="C6" s="19" t="s">
        <v>18</v>
      </c>
      <c r="D6" s="19" t="s">
        <v>19</v>
      </c>
      <c r="E6" s="19" t="s">
        <v>18</v>
      </c>
      <c r="F6" s="19" t="s">
        <v>19</v>
      </c>
      <c r="G6" s="149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56"/>
      <c r="U6" s="45" t="s">
        <v>12</v>
      </c>
      <c r="V6" s="45" t="s">
        <v>13</v>
      </c>
      <c r="W6" s="45" t="s">
        <v>14</v>
      </c>
      <c r="X6" s="45" t="s">
        <v>15</v>
      </c>
      <c r="Y6" s="161"/>
      <c r="Z6" s="45" t="s">
        <v>12</v>
      </c>
      <c r="AA6" s="45" t="s">
        <v>13</v>
      </c>
      <c r="AB6" s="45" t="s">
        <v>14</v>
      </c>
      <c r="AC6" s="45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48753728.439999998</v>
      </c>
      <c r="H9" s="58">
        <v>4015905</v>
      </c>
      <c r="I9" s="58">
        <v>4015905</v>
      </c>
      <c r="J9" s="24">
        <v>4015906</v>
      </c>
      <c r="K9" s="24">
        <v>4015905</v>
      </c>
      <c r="L9" s="24">
        <v>4578769.76</v>
      </c>
      <c r="M9" s="24">
        <v>4015906</v>
      </c>
      <c r="N9" s="24">
        <v>4015905</v>
      </c>
      <c r="O9" s="24">
        <v>4015905</v>
      </c>
      <c r="P9" s="24">
        <v>4015906</v>
      </c>
      <c r="Q9" s="24">
        <v>4015905</v>
      </c>
      <c r="R9" s="24">
        <v>4015905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30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30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28561395.5</v>
      </c>
      <c r="H18" s="58">
        <v>2380115</v>
      </c>
      <c r="I18" s="58">
        <v>2380115</v>
      </c>
      <c r="J18" s="24">
        <v>2380115</v>
      </c>
      <c r="K18" s="24">
        <v>2380117</v>
      </c>
      <c r="L18" s="24">
        <v>2380117</v>
      </c>
      <c r="M18" s="24">
        <v>2380116</v>
      </c>
      <c r="N18" s="24">
        <v>2380117</v>
      </c>
      <c r="O18" s="24">
        <v>2380117</v>
      </c>
      <c r="P18" s="24">
        <v>2380116</v>
      </c>
      <c r="Q18" s="24">
        <v>2380117</v>
      </c>
      <c r="R18" s="24">
        <v>2380117</v>
      </c>
      <c r="S18" s="24">
        <v>2380116.5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30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20356485.52</v>
      </c>
      <c r="H19" s="58">
        <v>1696373</v>
      </c>
      <c r="I19" s="58">
        <v>1696374</v>
      </c>
      <c r="J19" s="24">
        <v>1696374</v>
      </c>
      <c r="K19" s="24">
        <v>1696374</v>
      </c>
      <c r="L19" s="24">
        <v>1696374</v>
      </c>
      <c r="M19" s="24">
        <v>1696373</v>
      </c>
      <c r="N19" s="24">
        <v>1696374</v>
      </c>
      <c r="O19" s="24">
        <v>1696374</v>
      </c>
      <c r="P19" s="24">
        <v>1696374</v>
      </c>
      <c r="Q19" s="24">
        <v>1696374</v>
      </c>
      <c r="R19" s="24">
        <v>1696374</v>
      </c>
      <c r="S19" s="24">
        <v>1696373.52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30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9347365.8000000007</v>
      </c>
      <c r="H20" s="58">
        <v>778946</v>
      </c>
      <c r="I20" s="58">
        <v>778946</v>
      </c>
      <c r="J20" s="24">
        <v>778946</v>
      </c>
      <c r="K20" s="24">
        <v>778948</v>
      </c>
      <c r="L20" s="24">
        <v>778947</v>
      </c>
      <c r="M20" s="24">
        <v>778947</v>
      </c>
      <c r="N20" s="24">
        <v>778947</v>
      </c>
      <c r="O20" s="24">
        <v>778948</v>
      </c>
      <c r="P20" s="24">
        <v>778947</v>
      </c>
      <c r="Q20" s="24">
        <v>778948</v>
      </c>
      <c r="R20" s="24">
        <v>778947</v>
      </c>
      <c r="S20" s="24">
        <v>778948.8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30" s="172" customFormat="1" ht="15" customHeight="1" x14ac:dyDescent="0.25">
      <c r="A21" s="167">
        <v>15</v>
      </c>
      <c r="B21" s="168" t="s">
        <v>46</v>
      </c>
      <c r="C21" s="169"/>
      <c r="D21" s="169"/>
      <c r="E21" s="167"/>
      <c r="F21" s="167"/>
      <c r="G21" s="170">
        <v>25549466.52</v>
      </c>
      <c r="H21" s="170">
        <v>1713683.73</v>
      </c>
      <c r="I21" s="170">
        <v>1713683.73</v>
      </c>
      <c r="J21" s="170">
        <v>1713683.73</v>
      </c>
      <c r="K21" s="170">
        <v>1713683.73</v>
      </c>
      <c r="L21" s="170">
        <v>1973332.78</v>
      </c>
      <c r="M21" s="170">
        <v>2025262.59</v>
      </c>
      <c r="N21" s="170">
        <v>2440700.0699999998</v>
      </c>
      <c r="O21" s="170">
        <v>2440703.0699999998</v>
      </c>
      <c r="P21" s="170">
        <v>2440700.0699999998</v>
      </c>
      <c r="Q21" s="170">
        <v>2440701.0699999998</v>
      </c>
      <c r="R21" s="170">
        <v>2492630.88</v>
      </c>
      <c r="S21" s="170">
        <v>2440701.0699999998</v>
      </c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1"/>
    </row>
    <row r="22" spans="1:30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30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51857357.25</v>
      </c>
      <c r="H23" s="58">
        <v>4314501</v>
      </c>
      <c r="I23" s="58">
        <v>4314502</v>
      </c>
      <c r="J23" s="24">
        <v>4314502</v>
      </c>
      <c r="K23" s="24">
        <v>4314501</v>
      </c>
      <c r="L23" s="24">
        <v>4397838.68</v>
      </c>
      <c r="M23" s="24">
        <v>4314502</v>
      </c>
      <c r="N23" s="24">
        <v>4314502</v>
      </c>
      <c r="O23" s="24">
        <v>4314501</v>
      </c>
      <c r="P23" s="24">
        <v>4314502</v>
      </c>
      <c r="Q23" s="24">
        <v>4314502</v>
      </c>
      <c r="R23" s="24">
        <v>4314502</v>
      </c>
      <c r="S23" s="24">
        <v>4314501.57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30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30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30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30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30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30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30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30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30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5669017.29</v>
      </c>
      <c r="H34" s="58">
        <v>472416</v>
      </c>
      <c r="I34" s="58">
        <v>472416</v>
      </c>
      <c r="J34" s="24">
        <v>472417</v>
      </c>
      <c r="K34" s="24">
        <v>472420</v>
      </c>
      <c r="L34" s="24">
        <v>472418</v>
      </c>
      <c r="M34" s="24">
        <v>472418</v>
      </c>
      <c r="N34" s="24">
        <v>472418</v>
      </c>
      <c r="O34" s="24">
        <v>472420</v>
      </c>
      <c r="P34" s="24">
        <v>472418</v>
      </c>
      <c r="Q34" s="24">
        <v>472418</v>
      </c>
      <c r="R34" s="24">
        <v>472418</v>
      </c>
      <c r="S34" s="24">
        <v>472420.29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17801083.43</v>
      </c>
      <c r="H35" s="58">
        <v>1471344</v>
      </c>
      <c r="I35" s="58">
        <v>1471345</v>
      </c>
      <c r="J35" s="24">
        <v>1616292.03</v>
      </c>
      <c r="K35" s="24">
        <v>1471345</v>
      </c>
      <c r="L35" s="24">
        <v>1471344</v>
      </c>
      <c r="M35" s="24">
        <v>1471346</v>
      </c>
      <c r="N35" s="24">
        <v>1471344</v>
      </c>
      <c r="O35" s="24">
        <v>1471345</v>
      </c>
      <c r="P35" s="24">
        <v>1471344</v>
      </c>
      <c r="Q35" s="24">
        <v>1471345</v>
      </c>
      <c r="R35" s="24">
        <v>1471344</v>
      </c>
      <c r="S35" s="24">
        <v>1471345.4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11559477.310000001</v>
      </c>
      <c r="H43" s="58">
        <v>963288</v>
      </c>
      <c r="I43" s="58">
        <v>963289</v>
      </c>
      <c r="J43" s="24">
        <v>963290</v>
      </c>
      <c r="K43" s="24">
        <v>963290</v>
      </c>
      <c r="L43" s="24">
        <v>963290</v>
      </c>
      <c r="M43" s="24">
        <v>963289</v>
      </c>
      <c r="N43" s="24">
        <v>963290</v>
      </c>
      <c r="O43" s="24">
        <v>963290</v>
      </c>
      <c r="P43" s="24">
        <v>963290</v>
      </c>
      <c r="Q43" s="24">
        <v>963290</v>
      </c>
      <c r="R43" s="24">
        <v>963290</v>
      </c>
      <c r="S43" s="24">
        <v>963291.31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90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219455377.05999997</v>
      </c>
      <c r="H65" s="59">
        <f t="shared" si="0"/>
        <v>17806571.73</v>
      </c>
      <c r="I65" s="59">
        <f t="shared" si="0"/>
        <v>17806575.73</v>
      </c>
      <c r="J65" s="29">
        <f t="shared" si="0"/>
        <v>17951525.760000002</v>
      </c>
      <c r="K65" s="29">
        <f t="shared" si="0"/>
        <v>17806583.73</v>
      </c>
      <c r="L65" s="29">
        <f t="shared" si="0"/>
        <v>18712431.219999999</v>
      </c>
      <c r="M65" s="29">
        <f t="shared" si="0"/>
        <v>18118159.59</v>
      </c>
      <c r="N65" s="29">
        <f t="shared" si="0"/>
        <v>18533597.07</v>
      </c>
      <c r="O65" s="29">
        <f t="shared" si="0"/>
        <v>18533603.07</v>
      </c>
      <c r="P65" s="29">
        <f t="shared" si="0"/>
        <v>18533597.07</v>
      </c>
      <c r="Q65" s="29">
        <f t="shared" si="0"/>
        <v>18533600.07</v>
      </c>
      <c r="R65" s="29">
        <f t="shared" si="0"/>
        <v>18585527.879999999</v>
      </c>
      <c r="S65" s="29">
        <f t="shared" si="0"/>
        <v>18533604.139999997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I37" activePane="bottomRight" state="frozen"/>
      <selection pane="topRight"/>
      <selection pane="bottomLeft"/>
      <selection pane="bottomRight" activeCell="I60" sqref="I60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30" x14ac:dyDescent="0.25">
      <c r="S1" s="14" t="s">
        <v>124</v>
      </c>
      <c r="X1" s="14"/>
    </row>
    <row r="3" spans="1:30" s="15" customFormat="1" ht="15" customHeight="1" x14ac:dyDescent="0.25">
      <c r="A3" s="8" t="s">
        <v>125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30" ht="28.5" customHeight="1" x14ac:dyDescent="0.25">
      <c r="A4" s="144"/>
      <c r="B4" s="145" t="s">
        <v>3</v>
      </c>
      <c r="C4" s="146" t="s">
        <v>4</v>
      </c>
      <c r="D4" s="147"/>
      <c r="E4" s="147"/>
      <c r="F4" s="148"/>
      <c r="G4" s="149" t="s">
        <v>6</v>
      </c>
      <c r="H4" s="157" t="s">
        <v>7</v>
      </c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9"/>
      <c r="T4" s="162" t="s">
        <v>114</v>
      </c>
      <c r="U4" s="162"/>
      <c r="V4" s="162"/>
      <c r="W4" s="162"/>
      <c r="X4" s="162"/>
      <c r="Y4" s="150" t="s">
        <v>115</v>
      </c>
      <c r="Z4" s="151"/>
      <c r="AA4" s="151"/>
      <c r="AB4" s="151"/>
      <c r="AC4" s="152"/>
    </row>
    <row r="5" spans="1:30" s="18" customFormat="1" ht="20.25" customHeight="1" x14ac:dyDescent="0.2">
      <c r="A5" s="144"/>
      <c r="B5" s="145"/>
      <c r="C5" s="153" t="s">
        <v>116</v>
      </c>
      <c r="D5" s="154"/>
      <c r="E5" s="153" t="s">
        <v>117</v>
      </c>
      <c r="F5" s="154"/>
      <c r="G5" s="149"/>
      <c r="H5" s="150" t="s">
        <v>12</v>
      </c>
      <c r="I5" s="151"/>
      <c r="J5" s="152"/>
      <c r="K5" s="150" t="s">
        <v>13</v>
      </c>
      <c r="L5" s="151"/>
      <c r="M5" s="152"/>
      <c r="N5" s="150" t="s">
        <v>14</v>
      </c>
      <c r="O5" s="151"/>
      <c r="P5" s="152"/>
      <c r="Q5" s="150" t="s">
        <v>15</v>
      </c>
      <c r="R5" s="151"/>
      <c r="S5" s="152"/>
      <c r="T5" s="155" t="s">
        <v>6</v>
      </c>
      <c r="U5" s="157" t="s">
        <v>17</v>
      </c>
      <c r="V5" s="158"/>
      <c r="W5" s="158"/>
      <c r="X5" s="159"/>
      <c r="Y5" s="160" t="s">
        <v>6</v>
      </c>
      <c r="Z5" s="157" t="s">
        <v>17</v>
      </c>
      <c r="AA5" s="158"/>
      <c r="AB5" s="158"/>
      <c r="AC5" s="159"/>
    </row>
    <row r="6" spans="1:30" s="21" customFormat="1" ht="14.25" x14ac:dyDescent="0.2">
      <c r="A6" s="144"/>
      <c r="B6" s="145"/>
      <c r="C6" s="19" t="s">
        <v>18</v>
      </c>
      <c r="D6" s="19" t="s">
        <v>19</v>
      </c>
      <c r="E6" s="19" t="s">
        <v>18</v>
      </c>
      <c r="F6" s="19" t="s">
        <v>19</v>
      </c>
      <c r="G6" s="149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56"/>
      <c r="U6" s="45" t="s">
        <v>12</v>
      </c>
      <c r="V6" s="45" t="s">
        <v>13</v>
      </c>
      <c r="W6" s="45" t="s">
        <v>14</v>
      </c>
      <c r="X6" s="45" t="s">
        <v>15</v>
      </c>
      <c r="Y6" s="161"/>
      <c r="Z6" s="45" t="s">
        <v>12</v>
      </c>
      <c r="AA6" s="45" t="s">
        <v>13</v>
      </c>
      <c r="AB6" s="45" t="s">
        <v>14</v>
      </c>
      <c r="AC6" s="45" t="s">
        <v>15</v>
      </c>
    </row>
    <row r="7" spans="1:30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13"/>
    </row>
    <row r="8" spans="1:30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13"/>
    </row>
    <row r="9" spans="1:30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13"/>
    </row>
    <row r="10" spans="1:30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13"/>
    </row>
    <row r="11" spans="1:30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13"/>
    </row>
    <row r="12" spans="1:30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13"/>
    </row>
    <row r="13" spans="1:30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13"/>
    </row>
    <row r="14" spans="1:30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13"/>
    </row>
    <row r="15" spans="1:30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13"/>
    </row>
    <row r="16" spans="1:30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3"/>
    </row>
    <row r="17" spans="1:30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3"/>
    </row>
    <row r="18" spans="1:30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124085469.75</v>
      </c>
      <c r="H18" s="58">
        <v>10340451</v>
      </c>
      <c r="I18" s="58">
        <v>10340451</v>
      </c>
      <c r="J18" s="24">
        <v>10340451</v>
      </c>
      <c r="K18" s="24">
        <v>10340459</v>
      </c>
      <c r="L18" s="24">
        <v>10340453</v>
      </c>
      <c r="M18" s="24">
        <v>10340460</v>
      </c>
      <c r="N18" s="24">
        <v>10340454</v>
      </c>
      <c r="O18" s="24">
        <v>10340461</v>
      </c>
      <c r="P18" s="24">
        <v>10340454</v>
      </c>
      <c r="Q18" s="24">
        <v>10340458</v>
      </c>
      <c r="R18" s="24">
        <v>10340454</v>
      </c>
      <c r="S18" s="24">
        <v>10340463.75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3"/>
    </row>
    <row r="19" spans="1:30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3767829.68</v>
      </c>
      <c r="H19" s="58">
        <v>313986</v>
      </c>
      <c r="I19" s="58">
        <v>313986</v>
      </c>
      <c r="J19" s="24">
        <v>313986</v>
      </c>
      <c r="K19" s="24">
        <v>313985</v>
      </c>
      <c r="L19" s="24">
        <v>313986</v>
      </c>
      <c r="M19" s="24">
        <v>313986</v>
      </c>
      <c r="N19" s="24">
        <v>313986</v>
      </c>
      <c r="O19" s="24">
        <v>313985</v>
      </c>
      <c r="P19" s="24">
        <v>313986</v>
      </c>
      <c r="Q19" s="24">
        <v>313986</v>
      </c>
      <c r="R19" s="24">
        <v>313986</v>
      </c>
      <c r="S19" s="24">
        <v>313985.68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3"/>
    </row>
    <row r="20" spans="1:30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16133371.16</v>
      </c>
      <c r="H20" s="58">
        <v>1344448</v>
      </c>
      <c r="I20" s="58">
        <v>1344448</v>
      </c>
      <c r="J20" s="24">
        <v>1344449</v>
      </c>
      <c r="K20" s="24">
        <v>1344446</v>
      </c>
      <c r="L20" s="24">
        <v>1344448</v>
      </c>
      <c r="M20" s="24">
        <v>1344448</v>
      </c>
      <c r="N20" s="24">
        <v>1344448</v>
      </c>
      <c r="O20" s="24">
        <v>1344446</v>
      </c>
      <c r="P20" s="24">
        <v>1344449</v>
      </c>
      <c r="Q20" s="24">
        <v>1344447</v>
      </c>
      <c r="R20" s="24">
        <v>1344448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3"/>
    </row>
    <row r="21" spans="1:30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108853088.65000001</v>
      </c>
      <c r="H21" s="58">
        <v>9071092</v>
      </c>
      <c r="I21" s="58">
        <v>9071092</v>
      </c>
      <c r="J21" s="24">
        <v>9071091</v>
      </c>
      <c r="K21" s="24">
        <v>9071089</v>
      </c>
      <c r="L21" s="24">
        <v>9071092</v>
      </c>
      <c r="M21" s="24">
        <v>9071089</v>
      </c>
      <c r="N21" s="24">
        <v>9071092</v>
      </c>
      <c r="O21" s="24">
        <v>9071089</v>
      </c>
      <c r="P21" s="24">
        <v>9071091</v>
      </c>
      <c r="Q21" s="24">
        <v>9071091</v>
      </c>
      <c r="R21" s="24">
        <v>9071092</v>
      </c>
      <c r="S21" s="24">
        <v>9071088.6500000004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13"/>
    </row>
    <row r="22" spans="1:30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38651393.299999997</v>
      </c>
      <c r="H22" s="58">
        <v>3220949</v>
      </c>
      <c r="I22" s="58">
        <v>3220949</v>
      </c>
      <c r="J22" s="24">
        <v>3220949</v>
      </c>
      <c r="K22" s="24">
        <v>3220950</v>
      </c>
      <c r="L22" s="24">
        <v>3220949</v>
      </c>
      <c r="M22" s="24">
        <v>3220950</v>
      </c>
      <c r="N22" s="24">
        <v>3220949</v>
      </c>
      <c r="O22" s="24">
        <v>3220950</v>
      </c>
      <c r="P22" s="24">
        <v>3220949</v>
      </c>
      <c r="Q22" s="24">
        <v>3220950</v>
      </c>
      <c r="R22" s="24">
        <v>3220949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13"/>
    </row>
    <row r="23" spans="1:30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28165633.199999999</v>
      </c>
      <c r="H23" s="58">
        <v>2347136</v>
      </c>
      <c r="I23" s="58">
        <v>2347136</v>
      </c>
      <c r="J23" s="24">
        <v>2347136</v>
      </c>
      <c r="K23" s="24">
        <v>2347136</v>
      </c>
      <c r="L23" s="24">
        <v>2347136</v>
      </c>
      <c r="M23" s="24">
        <v>2347136</v>
      </c>
      <c r="N23" s="24">
        <v>2347136</v>
      </c>
      <c r="O23" s="24">
        <v>2347136</v>
      </c>
      <c r="P23" s="24">
        <v>2347136</v>
      </c>
      <c r="Q23" s="24">
        <v>2347136</v>
      </c>
      <c r="R23" s="24">
        <v>2347136</v>
      </c>
      <c r="S23" s="24">
        <v>2347137.2000000002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13"/>
    </row>
    <row r="24" spans="1:30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13"/>
    </row>
    <row r="25" spans="1:30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13"/>
    </row>
    <row r="26" spans="1:30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13"/>
    </row>
    <row r="27" spans="1:30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23884859.84</v>
      </c>
      <c r="H27" s="58">
        <v>1990406</v>
      </c>
      <c r="I27" s="58">
        <v>1990406</v>
      </c>
      <c r="J27" s="24">
        <v>1990406</v>
      </c>
      <c r="K27" s="24">
        <v>1990404</v>
      </c>
      <c r="L27" s="24">
        <v>1990406</v>
      </c>
      <c r="M27" s="24">
        <v>1990403</v>
      </c>
      <c r="N27" s="24">
        <v>1990406</v>
      </c>
      <c r="O27" s="24">
        <v>1990404</v>
      </c>
      <c r="P27" s="24">
        <v>1990406</v>
      </c>
      <c r="Q27" s="24">
        <v>1990404</v>
      </c>
      <c r="R27" s="24">
        <v>1990406</v>
      </c>
      <c r="S27" s="24">
        <v>1990402.84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13"/>
    </row>
    <row r="28" spans="1:30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13"/>
    </row>
    <row r="29" spans="1:30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126171049.17</v>
      </c>
      <c r="H29" s="58">
        <v>10514254</v>
      </c>
      <c r="I29" s="58">
        <v>10514255</v>
      </c>
      <c r="J29" s="24">
        <v>10514253</v>
      </c>
      <c r="K29" s="24">
        <v>10514256</v>
      </c>
      <c r="L29" s="24">
        <v>10514254</v>
      </c>
      <c r="M29" s="24">
        <v>10514253</v>
      </c>
      <c r="N29" s="24">
        <v>10514254</v>
      </c>
      <c r="O29" s="24">
        <v>10514256</v>
      </c>
      <c r="P29" s="24">
        <v>10514253</v>
      </c>
      <c r="Q29" s="24">
        <v>10514254</v>
      </c>
      <c r="R29" s="24">
        <v>10514254</v>
      </c>
      <c r="S29" s="24">
        <v>10514253.17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13"/>
    </row>
    <row r="30" spans="1:30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13"/>
    </row>
    <row r="31" spans="1:30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13"/>
    </row>
    <row r="32" spans="1:30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13"/>
    </row>
    <row r="33" spans="1:30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13"/>
    </row>
    <row r="34" spans="1:30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13"/>
    </row>
    <row r="35" spans="1:30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13"/>
    </row>
    <row r="36" spans="1:30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13"/>
    </row>
    <row r="37" spans="1:30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13"/>
    </row>
    <row r="38" spans="1:30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13"/>
    </row>
    <row r="39" spans="1:30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13"/>
    </row>
    <row r="40" spans="1:30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13"/>
    </row>
    <row r="41" spans="1:30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13"/>
    </row>
    <row r="42" spans="1:30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13"/>
    </row>
    <row r="43" spans="1:30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13"/>
    </row>
    <row r="44" spans="1:30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13"/>
    </row>
    <row r="45" spans="1:30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13"/>
    </row>
    <row r="46" spans="1:30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13"/>
    </row>
    <row r="47" spans="1:30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13"/>
    </row>
    <row r="48" spans="1:30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13"/>
    </row>
    <row r="49" spans="1:30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13"/>
    </row>
    <row r="50" spans="1:30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13"/>
    </row>
    <row r="51" spans="1:30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13"/>
    </row>
    <row r="52" spans="1:30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13"/>
    </row>
    <row r="53" spans="1:30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3"/>
    </row>
    <row r="54" spans="1:30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3"/>
    </row>
    <row r="55" spans="1:30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3"/>
    </row>
    <row r="56" spans="1:30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3"/>
    </row>
    <row r="57" spans="1:30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3"/>
    </row>
    <row r="58" spans="1:30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3"/>
    </row>
    <row r="59" spans="1:30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3"/>
    </row>
    <row r="60" spans="1:30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3"/>
    </row>
    <row r="61" spans="1:30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3"/>
    </row>
    <row r="62" spans="1:30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3"/>
    </row>
    <row r="63" spans="1:30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3"/>
    </row>
    <row r="64" spans="1:30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3"/>
    </row>
    <row r="65" spans="1:29" s="15" customFormat="1" ht="15.75" customHeight="1" x14ac:dyDescent="0.25">
      <c r="A65" s="25"/>
      <c r="B65" s="28" t="s">
        <v>90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469712694.75</v>
      </c>
      <c r="H65" s="59">
        <f t="shared" si="0"/>
        <v>39142722</v>
      </c>
      <c r="I65" s="59">
        <f t="shared" si="0"/>
        <v>39142723</v>
      </c>
      <c r="J65" s="29">
        <f t="shared" si="0"/>
        <v>39142721</v>
      </c>
      <c r="K65" s="29">
        <f t="shared" si="0"/>
        <v>39142725</v>
      </c>
      <c r="L65" s="29">
        <f t="shared" si="0"/>
        <v>39142724</v>
      </c>
      <c r="M65" s="29">
        <f t="shared" si="0"/>
        <v>39142725</v>
      </c>
      <c r="N65" s="29">
        <f t="shared" si="0"/>
        <v>39142725</v>
      </c>
      <c r="O65" s="29">
        <f t="shared" si="0"/>
        <v>39142727</v>
      </c>
      <c r="P65" s="29">
        <f t="shared" si="0"/>
        <v>39142724</v>
      </c>
      <c r="Q65" s="29">
        <f t="shared" si="0"/>
        <v>39142726</v>
      </c>
      <c r="R65" s="29">
        <f t="shared" si="0"/>
        <v>39142725</v>
      </c>
      <c r="S65" s="29">
        <f t="shared" si="0"/>
        <v>39142727.75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2024-06-13T12:24:27Z</dcterms:modified>
  <cp:category/>
</cp:coreProperties>
</file>