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2\Протокол №8\на сайт\"/>
    </mc:Choice>
  </mc:AlternateContent>
  <bookViews>
    <workbookView xWindow="0" yWindow="0" windowWidth="19200" windowHeight="10980" tabRatio="999" activeTab="2"/>
  </bookViews>
  <sheets>
    <sheet name="1.Скорая помощь" sheetId="41" r:id="rId1"/>
    <sheet name="2.обращения по заболеваниям" sheetId="3" r:id="rId2"/>
    <sheet name="4 Неотложная помощь" sheetId="40" r:id="rId3"/>
    <sheet name="2.1 Мед. реабилитация амб.усл." sheetId="32" r:id="rId4"/>
    <sheet name="2.2 КТ" sheetId="33" r:id="rId5"/>
    <sheet name="2.3 МРТ" sheetId="34" r:id="rId6"/>
    <sheet name="2.4 УЗИ ССС" sheetId="35" r:id="rId7"/>
    <sheet name="2.5 Эндоскопия" sheetId="36" r:id="rId8"/>
    <sheet name="2.7 МГИ" sheetId="38" r:id="rId9"/>
    <sheet name="2.6 ПАИ" sheetId="37" r:id="rId10"/>
    <sheet name="2.8  Тест.covid-19" sheetId="39" r:id="rId11"/>
    <sheet name="3.Посещения с иными целями" sheetId="29" r:id="rId12"/>
    <sheet name="3.1 Диспансеризация" sheetId="30" r:id="rId13"/>
    <sheet name="3.2 Профилактические осмотры" sheetId="31" r:id="rId14"/>
    <sheet name="3.3 УЗИ плода" sheetId="42" r:id="rId15"/>
    <sheet name="3.4 Компл.иссл. репрод.орг." sheetId="43" r:id="rId16"/>
    <sheet name="3.5 Опред.антигена D" sheetId="44" r:id="rId17"/>
    <sheet name="5. Круглосуточный ст." sheetId="4" r:id="rId18"/>
    <sheet name="6.ВМП" sheetId="11" r:id="rId19"/>
    <sheet name="6.1. ВМП в разрезе методов" sheetId="12" r:id="rId20"/>
    <sheet name="7. Медреабилитация в КС" sheetId="27" r:id="rId21"/>
    <sheet name="8. Дневные стационары" sheetId="5" r:id="rId22"/>
  </sheets>
  <definedNames>
    <definedName name="_xlnm._FilterDatabase" localSheetId="0" hidden="1">'1.Скорая помощь'!$A$6:$N$6</definedName>
    <definedName name="_xlnm._FilterDatabase" localSheetId="3" hidden="1">'2.1 Мед. реабилитация амб.усл.'!$A$6:$V$6</definedName>
    <definedName name="_xlnm._FilterDatabase" localSheetId="4" hidden="1">'2.2 КТ'!$A$6:$AM$6</definedName>
    <definedName name="_xlnm._FilterDatabase" localSheetId="5" hidden="1">'2.3 МРТ'!$A$6:$V$6</definedName>
    <definedName name="_xlnm._FilterDatabase" localSheetId="6" hidden="1">'2.4 УЗИ ССС'!$A$6:$AG$6</definedName>
    <definedName name="_xlnm._FilterDatabase" localSheetId="7" hidden="1">'2.5 Эндоскопия'!$A$6:$AM$6</definedName>
    <definedName name="_xlnm._FilterDatabase" localSheetId="9" hidden="1">'2.6 ПАИ'!$A$6:$V$6</definedName>
    <definedName name="_xlnm._FilterDatabase" localSheetId="8" hidden="1">'2.7 МГИ'!$A$6:$V$6</definedName>
    <definedName name="_xlnm._FilterDatabase" localSheetId="10" hidden="1">'2.8  Тест.covid-19'!$A$6:$AL$6</definedName>
    <definedName name="_xlnm._FilterDatabase" localSheetId="1" hidden="1">'2.обращения по заболеваниям'!$A$6:$AO$6</definedName>
    <definedName name="_xlnm._FilterDatabase" localSheetId="12" hidden="1">'3.1 Диспансеризация'!$A$6:$W$6</definedName>
    <definedName name="_xlnm._FilterDatabase" localSheetId="13" hidden="1">'3.2 Профилактические осмотры'!$A$6:$V$6</definedName>
    <definedName name="_xlnm._FilterDatabase" localSheetId="14" hidden="1">'3.3 УЗИ плода'!$A$6:$V$6</definedName>
    <definedName name="_xlnm._FilterDatabase" localSheetId="15" hidden="1">'3.4 Компл.иссл. репрод.орг.'!$A$6:$V$6</definedName>
    <definedName name="_xlnm._FilterDatabase" localSheetId="16" hidden="1">'3.5 Опред.антигена D'!$A$6:$V$6</definedName>
    <definedName name="_xlnm._FilterDatabase" localSheetId="11" hidden="1">'3.Посещения с иными целями'!$A$6:$AA$6</definedName>
    <definedName name="_xlnm._FilterDatabase" localSheetId="2" hidden="1">'4 Неотложная помощь'!$A$6:$AI$6</definedName>
    <definedName name="_xlnm._FilterDatabase" localSheetId="17" hidden="1">'5. Круглосуточный ст.'!$G$6:$M$6</definedName>
    <definedName name="_xlnm._FilterDatabase" localSheetId="18" hidden="1">'6.ВМП'!$A$6:$K$6</definedName>
    <definedName name="_xlnm._FilterDatabase" localSheetId="21" hidden="1">'8. Дневные стационары'!$A$6:$M$6</definedName>
  </definedNames>
  <calcPr calcId="152511"/>
  <fileRecoveryPr repair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Z81" i="4" l="1"/>
  <c r="AF81" i="4" l="1"/>
  <c r="AE81" i="4"/>
  <c r="AC81" i="4"/>
  <c r="AH81" i="4"/>
  <c r="AB81" i="4"/>
  <c r="AG81" i="4" l="1"/>
  <c r="AA81" i="4"/>
  <c r="AD81" i="4"/>
  <c r="W81" i="39" l="1"/>
  <c r="R81" i="35"/>
  <c r="T81" i="35"/>
  <c r="U81" i="35"/>
  <c r="V81" i="35" l="1"/>
  <c r="S81" i="35"/>
  <c r="W81" i="35"/>
  <c r="W81" i="3" l="1"/>
  <c r="Y81" i="3"/>
  <c r="V81" i="3"/>
  <c r="Z81" i="3"/>
  <c r="AD81" i="3"/>
  <c r="AC81" i="3"/>
  <c r="AB81" i="3"/>
  <c r="AA81" i="3"/>
  <c r="X81" i="3" l="1"/>
  <c r="AE81" i="3"/>
  <c r="D76" i="12" l="1"/>
  <c r="C76" i="12"/>
  <c r="T81" i="4" l="1"/>
  <c r="AA81" i="39" l="1"/>
  <c r="G19" i="39"/>
  <c r="Q81" i="39"/>
  <c r="Z81" i="33"/>
  <c r="X81" i="33"/>
  <c r="AA81" i="33"/>
  <c r="AB81" i="33"/>
  <c r="X81" i="40"/>
  <c r="V81" i="40"/>
  <c r="T81" i="40"/>
  <c r="U81" i="40"/>
  <c r="W81" i="40"/>
  <c r="P81" i="40"/>
  <c r="Z81" i="39" l="1"/>
  <c r="Y81" i="39"/>
  <c r="AC81" i="33"/>
  <c r="Y81" i="33"/>
  <c r="O81" i="40"/>
  <c r="Y81" i="40" l="1"/>
  <c r="P81" i="3" l="1"/>
  <c r="T81" i="3" l="1"/>
  <c r="O81" i="3" l="1"/>
  <c r="U81" i="33"/>
  <c r="V81" i="33"/>
  <c r="W81" i="33"/>
  <c r="T81" i="33"/>
  <c r="S81" i="33"/>
  <c r="R81" i="33"/>
  <c r="N81" i="4" l="1"/>
  <c r="U81" i="3"/>
  <c r="E54" i="29"/>
  <c r="F54" i="29" s="1"/>
  <c r="I81" i="4" l="1"/>
  <c r="J81" i="4" l="1"/>
  <c r="M81" i="33"/>
  <c r="M81" i="40"/>
  <c r="M81" i="35"/>
  <c r="R81" i="4" l="1"/>
  <c r="S81" i="4" l="1"/>
  <c r="Q81" i="4"/>
  <c r="P81" i="4"/>
  <c r="O81" i="4"/>
  <c r="K81" i="35"/>
  <c r="I44" i="39"/>
  <c r="L81" i="39" l="1"/>
  <c r="M81" i="39"/>
  <c r="J81" i="39"/>
  <c r="H32" i="39"/>
  <c r="P44" i="39"/>
  <c r="O44" i="39"/>
  <c r="N44" i="39"/>
  <c r="H44" i="39" s="1"/>
  <c r="I8" i="39"/>
  <c r="H8" i="39" s="1"/>
  <c r="I9" i="39"/>
  <c r="H9" i="39" s="1"/>
  <c r="I10" i="39"/>
  <c r="H10" i="39" s="1"/>
  <c r="I11" i="39"/>
  <c r="H11" i="39" s="1"/>
  <c r="I12" i="39"/>
  <c r="H12" i="39" s="1"/>
  <c r="I13" i="39"/>
  <c r="H13" i="39" s="1"/>
  <c r="I14" i="39"/>
  <c r="H14" i="39" s="1"/>
  <c r="I15" i="39"/>
  <c r="H15" i="39" s="1"/>
  <c r="I16" i="39"/>
  <c r="H16" i="39" s="1"/>
  <c r="I17" i="39"/>
  <c r="H17" i="39" s="1"/>
  <c r="I18" i="39"/>
  <c r="H18" i="39" s="1"/>
  <c r="I19" i="39"/>
  <c r="H19" i="39" s="1"/>
  <c r="I20" i="39"/>
  <c r="H20" i="39" s="1"/>
  <c r="I21" i="39"/>
  <c r="H21" i="39" s="1"/>
  <c r="I22" i="39"/>
  <c r="H22" i="39" s="1"/>
  <c r="I23" i="39"/>
  <c r="H23" i="39" s="1"/>
  <c r="I24" i="39"/>
  <c r="H24" i="39" s="1"/>
  <c r="I25" i="39"/>
  <c r="H25" i="39" s="1"/>
  <c r="I26" i="39"/>
  <c r="H26" i="39" s="1"/>
  <c r="I27" i="39"/>
  <c r="H27" i="39" s="1"/>
  <c r="I28" i="39"/>
  <c r="H28" i="39" s="1"/>
  <c r="I29" i="39"/>
  <c r="H29" i="39" s="1"/>
  <c r="I30" i="39"/>
  <c r="H30" i="39" s="1"/>
  <c r="I31" i="39"/>
  <c r="H31" i="39" s="1"/>
  <c r="I32" i="39"/>
  <c r="I33" i="39"/>
  <c r="H33" i="39" s="1"/>
  <c r="I34" i="39"/>
  <c r="H34" i="39" s="1"/>
  <c r="I35" i="39"/>
  <c r="H35" i="39" s="1"/>
  <c r="I36" i="39"/>
  <c r="H36" i="39" s="1"/>
  <c r="I37" i="39"/>
  <c r="H37" i="39" s="1"/>
  <c r="I38" i="39"/>
  <c r="H38" i="39" s="1"/>
  <c r="I39" i="39"/>
  <c r="H39" i="39" s="1"/>
  <c r="I40" i="39"/>
  <c r="H40" i="39" s="1"/>
  <c r="I41" i="39"/>
  <c r="H41" i="39" s="1"/>
  <c r="I42" i="39"/>
  <c r="H42" i="39" s="1"/>
  <c r="I43" i="39"/>
  <c r="H43" i="39" s="1"/>
  <c r="I45" i="39"/>
  <c r="H45" i="39" s="1"/>
  <c r="I46" i="39"/>
  <c r="H46" i="39" s="1"/>
  <c r="I47" i="39"/>
  <c r="H47" i="39" s="1"/>
  <c r="I48" i="39"/>
  <c r="H48" i="39" s="1"/>
  <c r="I49" i="39"/>
  <c r="H49" i="39" s="1"/>
  <c r="I50" i="39"/>
  <c r="H50" i="39" s="1"/>
  <c r="I51" i="39"/>
  <c r="H51" i="39" s="1"/>
  <c r="I52" i="39"/>
  <c r="H52" i="39" s="1"/>
  <c r="I53" i="39"/>
  <c r="H53" i="39" s="1"/>
  <c r="I54" i="39"/>
  <c r="H54" i="39" s="1"/>
  <c r="I55" i="39"/>
  <c r="H55" i="39" s="1"/>
  <c r="I56" i="39"/>
  <c r="H56" i="39" s="1"/>
  <c r="I57" i="39"/>
  <c r="H57" i="39" s="1"/>
  <c r="I58" i="39"/>
  <c r="H58" i="39" s="1"/>
  <c r="I59" i="39"/>
  <c r="H59" i="39" s="1"/>
  <c r="I60" i="39"/>
  <c r="H60" i="39" s="1"/>
  <c r="I61" i="39"/>
  <c r="H61" i="39" s="1"/>
  <c r="I62" i="39"/>
  <c r="H62" i="39" s="1"/>
  <c r="I63" i="39"/>
  <c r="H63" i="39" s="1"/>
  <c r="I64" i="39"/>
  <c r="H64" i="39" s="1"/>
  <c r="I65" i="39"/>
  <c r="H65" i="39" s="1"/>
  <c r="I66" i="39"/>
  <c r="H66" i="39" s="1"/>
  <c r="I67" i="39"/>
  <c r="H67" i="39" s="1"/>
  <c r="I68" i="39"/>
  <c r="H68" i="39" s="1"/>
  <c r="I69" i="39"/>
  <c r="H69" i="39" s="1"/>
  <c r="I70" i="39"/>
  <c r="H70" i="39" s="1"/>
  <c r="I71" i="39"/>
  <c r="H71" i="39" s="1"/>
  <c r="I72" i="39"/>
  <c r="H72" i="39" s="1"/>
  <c r="I73" i="39"/>
  <c r="H73" i="39" s="1"/>
  <c r="I74" i="39"/>
  <c r="H74" i="39" s="1"/>
  <c r="I75" i="39"/>
  <c r="H75" i="39" s="1"/>
  <c r="I76" i="39"/>
  <c r="H76" i="39" s="1"/>
  <c r="I77" i="39"/>
  <c r="H77" i="39" s="1"/>
  <c r="I78" i="39"/>
  <c r="H78" i="39" s="1"/>
  <c r="I79" i="39"/>
  <c r="H79" i="39" s="1"/>
  <c r="I80" i="39"/>
  <c r="H80" i="39" s="1"/>
  <c r="I7" i="39"/>
  <c r="H7" i="39" s="1"/>
  <c r="K81" i="39"/>
  <c r="K81" i="33"/>
  <c r="J81" i="33"/>
  <c r="K81" i="3"/>
  <c r="L81" i="3"/>
  <c r="K81" i="29"/>
  <c r="J81" i="29"/>
  <c r="J81" i="3"/>
  <c r="K81" i="40"/>
  <c r="L81" i="33" l="1"/>
  <c r="L81" i="29"/>
  <c r="N81" i="3"/>
  <c r="N81" i="33" l="1"/>
  <c r="N81" i="29"/>
  <c r="J81" i="40" l="1"/>
  <c r="I81" i="30" l="1"/>
  <c r="H81" i="44" l="1"/>
  <c r="D81" i="44"/>
  <c r="C81" i="44"/>
  <c r="G81" i="44" l="1"/>
  <c r="I81" i="44"/>
  <c r="E81" i="44"/>
  <c r="F81" i="44" s="1"/>
  <c r="J81" i="44" l="1"/>
  <c r="M81" i="44"/>
  <c r="K81" i="44"/>
  <c r="N81" i="44" l="1"/>
  <c r="L81" i="44"/>
  <c r="U81" i="44" l="1"/>
  <c r="P81" i="44"/>
  <c r="O81" i="44"/>
  <c r="S81" i="44"/>
  <c r="T81" i="44" l="1"/>
  <c r="V81" i="44"/>
  <c r="Q81" i="44"/>
  <c r="R81" i="44" l="1"/>
  <c r="H81" i="42" l="1"/>
  <c r="D81" i="42"/>
  <c r="C81" i="42"/>
  <c r="G80" i="42"/>
  <c r="E67" i="42"/>
  <c r="E66" i="42"/>
  <c r="E65" i="42"/>
  <c r="E62" i="42"/>
  <c r="E58" i="42"/>
  <c r="E53" i="42"/>
  <c r="E52" i="42"/>
  <c r="F52" i="42" s="1"/>
  <c r="G51" i="42"/>
  <c r="E51" i="42"/>
  <c r="F51" i="42" s="1"/>
  <c r="G50" i="42"/>
  <c r="E50" i="42"/>
  <c r="E49" i="42"/>
  <c r="G48" i="42"/>
  <c r="E48" i="42"/>
  <c r="E47" i="42"/>
  <c r="E46" i="42"/>
  <c r="G45" i="42"/>
  <c r="E45" i="42"/>
  <c r="F45" i="42" s="1"/>
  <c r="G44" i="42"/>
  <c r="E44" i="42"/>
  <c r="F44" i="42" s="1"/>
  <c r="G43" i="42"/>
  <c r="E43" i="42"/>
  <c r="G42" i="42"/>
  <c r="E42" i="42"/>
  <c r="E41" i="42"/>
  <c r="F41" i="42" s="1"/>
  <c r="E40" i="42"/>
  <c r="F40" i="42" s="1"/>
  <c r="E39" i="42"/>
  <c r="E38" i="42"/>
  <c r="E37" i="42"/>
  <c r="E36" i="42"/>
  <c r="E35" i="42"/>
  <c r="E34" i="42"/>
  <c r="E33" i="42"/>
  <c r="E32" i="42"/>
  <c r="E31" i="42"/>
  <c r="G30" i="42"/>
  <c r="E30" i="42"/>
  <c r="G29" i="42"/>
  <c r="E29" i="42"/>
  <c r="F29" i="42" s="1"/>
  <c r="G28" i="42"/>
  <c r="E28" i="42"/>
  <c r="F28" i="42" s="1"/>
  <c r="G27" i="42"/>
  <c r="E27" i="42"/>
  <c r="G26" i="42"/>
  <c r="E26" i="42"/>
  <c r="F26" i="42" s="1"/>
  <c r="G25" i="42"/>
  <c r="E25" i="42"/>
  <c r="F25" i="42" s="1"/>
  <c r="G24" i="42"/>
  <c r="E24" i="42"/>
  <c r="F24" i="42" s="1"/>
  <c r="G23" i="42"/>
  <c r="E23" i="42"/>
  <c r="G22" i="42"/>
  <c r="E22" i="42"/>
  <c r="G21" i="42"/>
  <c r="E21" i="42"/>
  <c r="F21" i="42" s="1"/>
  <c r="G20" i="42"/>
  <c r="E20" i="42"/>
  <c r="G19" i="42"/>
  <c r="E19" i="42"/>
  <c r="G18" i="42"/>
  <c r="E18" i="42"/>
  <c r="G17" i="42"/>
  <c r="E17" i="42"/>
  <c r="G16" i="42"/>
  <c r="E16" i="42"/>
  <c r="F16" i="42" s="1"/>
  <c r="G15" i="42"/>
  <c r="E15" i="42"/>
  <c r="F15" i="42" s="1"/>
  <c r="G14" i="42"/>
  <c r="E14" i="42"/>
  <c r="G13" i="42"/>
  <c r="E13" i="42"/>
  <c r="G12" i="42"/>
  <c r="E12" i="42"/>
  <c r="F12" i="42" s="1"/>
  <c r="G11" i="42"/>
  <c r="E11" i="42"/>
  <c r="F11" i="42" s="1"/>
  <c r="G10" i="42"/>
  <c r="E10" i="42"/>
  <c r="G9" i="42"/>
  <c r="E9" i="42"/>
  <c r="G8" i="42"/>
  <c r="E8" i="42"/>
  <c r="F8" i="42" s="1"/>
  <c r="G7" i="42"/>
  <c r="E7" i="42"/>
  <c r="F7" i="42" s="1"/>
  <c r="I81" i="41"/>
  <c r="E81" i="42" l="1"/>
  <c r="F81" i="42" s="1"/>
  <c r="F42" i="42"/>
  <c r="F9" i="42"/>
  <c r="F67" i="42"/>
  <c r="F18" i="42"/>
  <c r="F22" i="42"/>
  <c r="F30" i="42"/>
  <c r="F23" i="42"/>
  <c r="F27" i="42"/>
  <c r="F34" i="42"/>
  <c r="F46" i="42"/>
  <c r="F47" i="42"/>
  <c r="F48" i="42"/>
  <c r="F53" i="42"/>
  <c r="F66" i="42"/>
  <c r="G81" i="42"/>
  <c r="F13" i="42"/>
  <c r="F17" i="42"/>
  <c r="F19" i="42"/>
  <c r="F65" i="42"/>
  <c r="F38" i="42"/>
  <c r="F10" i="42"/>
  <c r="F20" i="42"/>
  <c r="F31" i="42"/>
  <c r="F39" i="42"/>
  <c r="F49" i="42"/>
  <c r="F35" i="42"/>
  <c r="I81" i="42"/>
  <c r="F14" i="42"/>
  <c r="F32" i="42"/>
  <c r="F36" i="42"/>
  <c r="F50" i="42"/>
  <c r="F33" i="42"/>
  <c r="F37" i="42"/>
  <c r="F43" i="42"/>
  <c r="F58" i="42"/>
  <c r="F62" i="42"/>
  <c r="K81" i="42" l="1"/>
  <c r="M81" i="42"/>
  <c r="J81" i="42"/>
  <c r="N81" i="42" l="1"/>
  <c r="L81" i="42"/>
  <c r="P81" i="42" l="1"/>
  <c r="U81" i="42"/>
  <c r="S81" i="42"/>
  <c r="O81" i="42"/>
  <c r="T81" i="42" l="1"/>
  <c r="Q81" i="42"/>
  <c r="V81" i="42"/>
  <c r="H81" i="41"/>
  <c r="E51" i="41"/>
  <c r="E50" i="41"/>
  <c r="D49" i="41"/>
  <c r="C49" i="41"/>
  <c r="E48" i="41"/>
  <c r="F48" i="41" s="1"/>
  <c r="E45" i="41"/>
  <c r="E44" i="41"/>
  <c r="E43" i="41"/>
  <c r="E42" i="41"/>
  <c r="D41" i="41"/>
  <c r="C41" i="41"/>
  <c r="E30" i="41"/>
  <c r="F30" i="41" s="1"/>
  <c r="E29" i="41"/>
  <c r="E28" i="41"/>
  <c r="F28" i="41" s="1"/>
  <c r="E27" i="41"/>
  <c r="E26" i="41"/>
  <c r="E25" i="41"/>
  <c r="E24" i="41"/>
  <c r="F24" i="41" s="1"/>
  <c r="E23" i="41"/>
  <c r="F23" i="41" s="1"/>
  <c r="E22" i="41"/>
  <c r="E21" i="41"/>
  <c r="E20" i="41"/>
  <c r="E19" i="41"/>
  <c r="E18" i="41"/>
  <c r="E17" i="41"/>
  <c r="E16" i="41"/>
  <c r="E15" i="41"/>
  <c r="E14" i="41"/>
  <c r="F14" i="41" s="1"/>
  <c r="E13" i="41"/>
  <c r="E12" i="41"/>
  <c r="E11" i="41"/>
  <c r="E10" i="41"/>
  <c r="F10" i="41" s="1"/>
  <c r="E9" i="41"/>
  <c r="E8" i="41"/>
  <c r="E7" i="41"/>
  <c r="F7" i="41" s="1"/>
  <c r="E49" i="41" l="1"/>
  <c r="F9" i="41"/>
  <c r="F16" i="41"/>
  <c r="F25" i="41"/>
  <c r="F15" i="41"/>
  <c r="F11" i="41"/>
  <c r="F50" i="41"/>
  <c r="F12" i="41"/>
  <c r="F21" i="41"/>
  <c r="F45" i="41"/>
  <c r="F43" i="41"/>
  <c r="R81" i="42"/>
  <c r="F20" i="41"/>
  <c r="G81" i="41"/>
  <c r="F8" i="41"/>
  <c r="F13" i="41"/>
  <c r="F18" i="41"/>
  <c r="F19" i="41"/>
  <c r="F26" i="41"/>
  <c r="F29" i="41"/>
  <c r="F51" i="41"/>
  <c r="J81" i="41"/>
  <c r="F17" i="41"/>
  <c r="F22" i="41"/>
  <c r="F27" i="41"/>
  <c r="C81" i="41"/>
  <c r="E41" i="41"/>
  <c r="F42" i="41"/>
  <c r="F44" i="41"/>
  <c r="D81" i="41"/>
  <c r="S117" i="12"/>
  <c r="Q117" i="12"/>
  <c r="O117" i="12"/>
  <c r="M117" i="12"/>
  <c r="K117" i="12"/>
  <c r="I117" i="12"/>
  <c r="G117" i="12"/>
  <c r="E117" i="12"/>
  <c r="C117" i="12"/>
  <c r="U116" i="12"/>
  <c r="U115" i="12"/>
  <c r="V114" i="12"/>
  <c r="U114" i="12"/>
  <c r="U113" i="12"/>
  <c r="U112" i="12"/>
  <c r="U111" i="12"/>
  <c r="U110" i="12"/>
  <c r="V109" i="12"/>
  <c r="U109" i="12"/>
  <c r="U108" i="12"/>
  <c r="U107" i="12"/>
  <c r="U106" i="12"/>
  <c r="U105" i="12"/>
  <c r="V104" i="12"/>
  <c r="U104" i="12"/>
  <c r="U103" i="12"/>
  <c r="U102" i="12"/>
  <c r="U101" i="12"/>
  <c r="U100" i="12"/>
  <c r="U99" i="12"/>
  <c r="U98" i="12"/>
  <c r="U97" i="12"/>
  <c r="U96" i="12"/>
  <c r="V95" i="12"/>
  <c r="U95" i="12"/>
  <c r="U94" i="12"/>
  <c r="U93" i="12"/>
  <c r="U92" i="12"/>
  <c r="V91" i="12"/>
  <c r="U91" i="12"/>
  <c r="U90" i="12"/>
  <c r="U89" i="12"/>
  <c r="U88" i="12"/>
  <c r="U87" i="12"/>
  <c r="U86" i="12"/>
  <c r="U85" i="12"/>
  <c r="U84" i="12"/>
  <c r="U83" i="12"/>
  <c r="U82" i="12"/>
  <c r="U81" i="12"/>
  <c r="U80" i="12"/>
  <c r="U79" i="12"/>
  <c r="U78" i="12"/>
  <c r="V77" i="12"/>
  <c r="U77" i="12"/>
  <c r="U76" i="12"/>
  <c r="V75" i="12"/>
  <c r="U75" i="12"/>
  <c r="U74" i="12"/>
  <c r="U73" i="12"/>
  <c r="U72" i="12"/>
  <c r="U71" i="12"/>
  <c r="U70" i="12"/>
  <c r="V69" i="12"/>
  <c r="U69" i="12"/>
  <c r="U68" i="12"/>
  <c r="U67" i="12"/>
  <c r="U66" i="12"/>
  <c r="U65" i="12"/>
  <c r="U64" i="12"/>
  <c r="U63" i="12"/>
  <c r="V62" i="12"/>
  <c r="U62" i="12"/>
  <c r="U61" i="12"/>
  <c r="U60" i="12"/>
  <c r="U59" i="12"/>
  <c r="U58" i="12"/>
  <c r="U57" i="12"/>
  <c r="U56" i="12"/>
  <c r="V55" i="12"/>
  <c r="U55" i="12"/>
  <c r="U54" i="12"/>
  <c r="U53" i="12"/>
  <c r="U52" i="12"/>
  <c r="U51" i="12"/>
  <c r="U50" i="12"/>
  <c r="U49" i="12"/>
  <c r="U48" i="12"/>
  <c r="U47" i="12"/>
  <c r="V46" i="12"/>
  <c r="U46" i="12"/>
  <c r="U45" i="12"/>
  <c r="U44" i="12"/>
  <c r="V43" i="12"/>
  <c r="U43" i="12"/>
  <c r="U42" i="12"/>
  <c r="U41" i="12"/>
  <c r="U40" i="12"/>
  <c r="U39" i="12"/>
  <c r="U38" i="12"/>
  <c r="U37" i="12"/>
  <c r="U36" i="12"/>
  <c r="U35" i="12"/>
  <c r="U34" i="12"/>
  <c r="U33" i="12"/>
  <c r="U32" i="12"/>
  <c r="U31" i="12"/>
  <c r="U30" i="12"/>
  <c r="V29" i="12"/>
  <c r="U29" i="12"/>
  <c r="U28" i="12"/>
  <c r="U27" i="12"/>
  <c r="V26" i="12"/>
  <c r="U26" i="12"/>
  <c r="U25" i="12"/>
  <c r="V24" i="12"/>
  <c r="U24" i="12"/>
  <c r="U23" i="12"/>
  <c r="V22" i="12"/>
  <c r="U22" i="12"/>
  <c r="U21" i="12"/>
  <c r="U20" i="12"/>
  <c r="V19" i="12"/>
  <c r="U19" i="12"/>
  <c r="U18" i="12"/>
  <c r="U17" i="12"/>
  <c r="V16" i="12"/>
  <c r="U16" i="12"/>
  <c r="U15" i="12"/>
  <c r="U14" i="12"/>
  <c r="U13" i="12"/>
  <c r="V12" i="12"/>
  <c r="U12" i="12"/>
  <c r="U11" i="12"/>
  <c r="U10" i="12"/>
  <c r="U9" i="12"/>
  <c r="U8" i="12"/>
  <c r="F49" i="41" l="1"/>
  <c r="E81" i="41"/>
  <c r="F81" i="41" s="1"/>
  <c r="K81" i="41"/>
  <c r="N81" i="41"/>
  <c r="F41" i="41"/>
  <c r="L81" i="41"/>
  <c r="V9" i="12"/>
  <c r="V30" i="12"/>
  <c r="U117" i="12"/>
  <c r="V37" i="12"/>
  <c r="V42" i="12"/>
  <c r="V87" i="12"/>
  <c r="V89" i="12"/>
  <c r="V103" i="12"/>
  <c r="M81" i="41" l="1"/>
  <c r="V61" i="12"/>
  <c r="V57" i="12"/>
  <c r="D117" i="12"/>
  <c r="V11" i="12"/>
  <c r="V100" i="12"/>
  <c r="V86" i="12"/>
  <c r="V111" i="12"/>
  <c r="V105" i="12"/>
  <c r="V97" i="12"/>
  <c r="V81" i="12"/>
  <c r="V76" i="12"/>
  <c r="V102" i="12"/>
  <c r="V58" i="12"/>
  <c r="V38" i="12"/>
  <c r="V33" i="12"/>
  <c r="L117" i="12"/>
  <c r="V15" i="12"/>
  <c r="V25" i="12"/>
  <c r="V110" i="12"/>
  <c r="V96" i="12"/>
  <c r="V90" i="12"/>
  <c r="V34" i="12"/>
  <c r="T117" i="12"/>
  <c r="V41" i="12"/>
  <c r="V21" i="12"/>
  <c r="F117" i="12"/>
  <c r="V10" i="12"/>
  <c r="V82" i="12"/>
  <c r="R117" i="12"/>
  <c r="N117" i="12"/>
  <c r="V107" i="12"/>
  <c r="V93" i="12"/>
  <c r="V94" i="12"/>
  <c r="V79" i="12"/>
  <c r="V101" i="12"/>
  <c r="V78" i="12"/>
  <c r="V72" i="12"/>
  <c r="V70" i="12"/>
  <c r="V112" i="12"/>
  <c r="V74" i="12"/>
  <c r="V39" i="12"/>
  <c r="V59" i="12"/>
  <c r="V31" i="12"/>
  <c r="V115" i="12"/>
  <c r="V83" i="12"/>
  <c r="V73" i="12"/>
  <c r="V67" i="12"/>
  <c r="V65" i="12"/>
  <c r="V63" i="12"/>
  <c r="V53" i="12"/>
  <c r="V51" i="12"/>
  <c r="V49" i="12"/>
  <c r="V47" i="12"/>
  <c r="V44" i="12"/>
  <c r="V88" i="12"/>
  <c r="V27" i="12"/>
  <c r="V98" i="12"/>
  <c r="V32" i="12"/>
  <c r="V18" i="12"/>
  <c r="V14" i="12"/>
  <c r="V56" i="12"/>
  <c r="J117" i="12"/>
  <c r="V71" i="12"/>
  <c r="V36" i="12"/>
  <c r="P117" i="12"/>
  <c r="V60" i="12"/>
  <c r="V35" i="12"/>
  <c r="V28" i="12"/>
  <c r="V116" i="12"/>
  <c r="V113" i="12"/>
  <c r="V99" i="12"/>
  <c r="V106" i="12"/>
  <c r="V92" i="12"/>
  <c r="V108" i="12"/>
  <c r="V85" i="12"/>
  <c r="V68" i="12"/>
  <c r="V66" i="12"/>
  <c r="V64" i="12"/>
  <c r="V54" i="12"/>
  <c r="V52" i="12"/>
  <c r="V50" i="12"/>
  <c r="V48" i="12"/>
  <c r="V45" i="12"/>
  <c r="V17" i="12"/>
  <c r="V13" i="12"/>
  <c r="V40" i="12"/>
  <c r="V20" i="12"/>
  <c r="H117" i="12"/>
  <c r="V84" i="12"/>
  <c r="V80" i="12"/>
  <c r="V23" i="12"/>
  <c r="V8" i="12"/>
  <c r="T81" i="41" l="1"/>
  <c r="V81" i="41"/>
  <c r="O81" i="41"/>
  <c r="V117" i="12"/>
  <c r="Q81" i="41" l="1"/>
  <c r="P81" i="41"/>
  <c r="U81" i="41"/>
  <c r="W81" i="41"/>
  <c r="R81" i="41" l="1"/>
  <c r="S81" i="41"/>
  <c r="D81" i="40"/>
  <c r="C81" i="40"/>
  <c r="E67" i="40"/>
  <c r="E66" i="40"/>
  <c r="E65" i="40"/>
  <c r="E62" i="40"/>
  <c r="E58" i="40"/>
  <c r="E53" i="40"/>
  <c r="F53" i="40" s="1"/>
  <c r="E52" i="40"/>
  <c r="F52" i="40" s="1"/>
  <c r="E51" i="40"/>
  <c r="E50" i="40"/>
  <c r="E49" i="40"/>
  <c r="E48" i="40"/>
  <c r="E47" i="40"/>
  <c r="E46" i="40"/>
  <c r="F46" i="40" s="1"/>
  <c r="E45" i="40"/>
  <c r="F45" i="40" s="1"/>
  <c r="E44" i="40"/>
  <c r="E43" i="40"/>
  <c r="E42" i="40"/>
  <c r="F42" i="40" s="1"/>
  <c r="E41" i="40"/>
  <c r="E40" i="40"/>
  <c r="E39" i="40"/>
  <c r="E38" i="40"/>
  <c r="E37" i="40"/>
  <c r="E36" i="40"/>
  <c r="E35" i="40"/>
  <c r="E34" i="40"/>
  <c r="E33" i="40"/>
  <c r="E32" i="40"/>
  <c r="E31" i="40"/>
  <c r="E30" i="40"/>
  <c r="E29" i="40"/>
  <c r="F29" i="40" s="1"/>
  <c r="E28" i="40"/>
  <c r="E27" i="40"/>
  <c r="E26" i="40"/>
  <c r="E25" i="40"/>
  <c r="F25" i="40" s="1"/>
  <c r="E24" i="40"/>
  <c r="F24" i="40" s="1"/>
  <c r="E23" i="40"/>
  <c r="E22" i="40"/>
  <c r="E21" i="40"/>
  <c r="F21" i="40" s="1"/>
  <c r="E20" i="40"/>
  <c r="E19" i="40"/>
  <c r="E18" i="40"/>
  <c r="F18" i="40" s="1"/>
  <c r="E17" i="40"/>
  <c r="E16" i="40"/>
  <c r="E15" i="40"/>
  <c r="E14" i="40"/>
  <c r="F14" i="40" s="1"/>
  <c r="E13" i="40"/>
  <c r="F13" i="40" s="1"/>
  <c r="E12" i="40"/>
  <c r="E11" i="40"/>
  <c r="E10" i="40"/>
  <c r="F10" i="40" s="1"/>
  <c r="E9" i="40"/>
  <c r="F9" i="40" s="1"/>
  <c r="E8" i="40"/>
  <c r="E7" i="40"/>
  <c r="F7" i="40" s="1"/>
  <c r="D81" i="39"/>
  <c r="C81" i="39"/>
  <c r="G80" i="39"/>
  <c r="E67" i="39"/>
  <c r="E66" i="39"/>
  <c r="E65" i="39"/>
  <c r="E62" i="39"/>
  <c r="E58" i="39"/>
  <c r="E53" i="39"/>
  <c r="E52" i="39"/>
  <c r="G51" i="39"/>
  <c r="E51" i="39"/>
  <c r="G50" i="39"/>
  <c r="E50" i="39"/>
  <c r="E49" i="39"/>
  <c r="G48" i="39"/>
  <c r="E48" i="39"/>
  <c r="E47" i="39"/>
  <c r="E46" i="39"/>
  <c r="G45" i="39"/>
  <c r="E45" i="39"/>
  <c r="G44" i="39"/>
  <c r="E44" i="39"/>
  <c r="G43" i="39"/>
  <c r="E43" i="39"/>
  <c r="G42" i="39"/>
  <c r="E42" i="39"/>
  <c r="E41" i="39"/>
  <c r="E40" i="39"/>
  <c r="E39" i="39"/>
  <c r="E38" i="39"/>
  <c r="E37" i="39"/>
  <c r="E36" i="39"/>
  <c r="E35" i="39"/>
  <c r="E34" i="39"/>
  <c r="E33" i="39"/>
  <c r="E32" i="39"/>
  <c r="E31" i="39"/>
  <c r="G30" i="39"/>
  <c r="E30" i="39"/>
  <c r="G29" i="39"/>
  <c r="E29" i="39"/>
  <c r="G28" i="39"/>
  <c r="E28" i="39"/>
  <c r="G27" i="39"/>
  <c r="E27" i="39"/>
  <c r="G26" i="39"/>
  <c r="E26" i="39"/>
  <c r="G25" i="39"/>
  <c r="E25" i="39"/>
  <c r="G24" i="39"/>
  <c r="E24" i="39"/>
  <c r="G23" i="39"/>
  <c r="E23" i="39"/>
  <c r="G22" i="39"/>
  <c r="E22" i="39"/>
  <c r="G21" i="39"/>
  <c r="E21" i="39"/>
  <c r="G20" i="39"/>
  <c r="E20" i="39"/>
  <c r="E19" i="39"/>
  <c r="G18" i="39"/>
  <c r="E18" i="39"/>
  <c r="G17" i="39"/>
  <c r="E17" i="39"/>
  <c r="G16" i="39"/>
  <c r="E16" i="39"/>
  <c r="G15" i="39"/>
  <c r="E15" i="39"/>
  <c r="G14" i="39"/>
  <c r="E14" i="39"/>
  <c r="G13" i="39"/>
  <c r="E13" i="39"/>
  <c r="G12" i="39"/>
  <c r="E12" i="39"/>
  <c r="G11" i="39"/>
  <c r="E11" i="39"/>
  <c r="G10" i="39"/>
  <c r="E10" i="39"/>
  <c r="G9" i="39"/>
  <c r="E9" i="39"/>
  <c r="G8" i="39"/>
  <c r="E8" i="39"/>
  <c r="G7" i="39"/>
  <c r="E7" i="39"/>
  <c r="H81" i="38"/>
  <c r="D81" i="38"/>
  <c r="C81" i="38"/>
  <c r="E67" i="38"/>
  <c r="E66" i="38"/>
  <c r="E65" i="38"/>
  <c r="E62" i="38"/>
  <c r="E58" i="38"/>
  <c r="F58" i="38" s="1"/>
  <c r="E53" i="38"/>
  <c r="F53" i="38" s="1"/>
  <c r="E52" i="38"/>
  <c r="F52" i="38" s="1"/>
  <c r="E51" i="38"/>
  <c r="F51" i="38" s="1"/>
  <c r="E50" i="38"/>
  <c r="F50" i="38" s="1"/>
  <c r="E49" i="38"/>
  <c r="E48" i="38"/>
  <c r="E47" i="38"/>
  <c r="E46" i="38"/>
  <c r="E45" i="38"/>
  <c r="E44" i="38"/>
  <c r="E43" i="38"/>
  <c r="F43" i="38" s="1"/>
  <c r="E42" i="38"/>
  <c r="E41" i="38"/>
  <c r="E40" i="38"/>
  <c r="F40" i="38" s="1"/>
  <c r="E39" i="38"/>
  <c r="E38" i="38"/>
  <c r="E37" i="38"/>
  <c r="E36" i="38"/>
  <c r="E35" i="38"/>
  <c r="F35" i="38" s="1"/>
  <c r="E34" i="38"/>
  <c r="E33" i="38"/>
  <c r="F33" i="38" s="1"/>
  <c r="E32" i="38"/>
  <c r="E31" i="38"/>
  <c r="F31" i="38" s="1"/>
  <c r="E30" i="38"/>
  <c r="E29" i="38"/>
  <c r="E28" i="38"/>
  <c r="E27" i="38"/>
  <c r="F27" i="38" s="1"/>
  <c r="E26" i="38"/>
  <c r="E25" i="38"/>
  <c r="E24" i="38"/>
  <c r="E23" i="38"/>
  <c r="F23" i="38" s="1"/>
  <c r="E22" i="38"/>
  <c r="E21" i="38"/>
  <c r="E20" i="38"/>
  <c r="E19" i="38"/>
  <c r="E18" i="38"/>
  <c r="E17" i="38"/>
  <c r="E16" i="38"/>
  <c r="E15" i="38"/>
  <c r="F15" i="38" s="1"/>
  <c r="E14" i="38"/>
  <c r="F14" i="38" s="1"/>
  <c r="E13" i="38"/>
  <c r="E12" i="38"/>
  <c r="F12" i="38" s="1"/>
  <c r="E11" i="38"/>
  <c r="F11" i="38" s="1"/>
  <c r="E10" i="38"/>
  <c r="E9" i="38"/>
  <c r="E8" i="38"/>
  <c r="E7" i="38"/>
  <c r="H81" i="37"/>
  <c r="D81" i="37"/>
  <c r="C81" i="37"/>
  <c r="E67" i="37"/>
  <c r="E66" i="37"/>
  <c r="E65" i="37"/>
  <c r="E62" i="37"/>
  <c r="E58" i="37"/>
  <c r="F58" i="37" s="1"/>
  <c r="E53" i="37"/>
  <c r="F53" i="37" s="1"/>
  <c r="E52" i="37"/>
  <c r="F52" i="37" s="1"/>
  <c r="E51" i="37"/>
  <c r="E50" i="37"/>
  <c r="E49" i="37"/>
  <c r="E48" i="37"/>
  <c r="E47" i="37"/>
  <c r="E46" i="37"/>
  <c r="F46" i="37" s="1"/>
  <c r="E45" i="37"/>
  <c r="F45" i="37" s="1"/>
  <c r="E44" i="37"/>
  <c r="F44" i="37" s="1"/>
  <c r="E43" i="37"/>
  <c r="E42" i="37"/>
  <c r="E41" i="37"/>
  <c r="F41" i="37" s="1"/>
  <c r="E40" i="37"/>
  <c r="F40" i="37" s="1"/>
  <c r="E39" i="37"/>
  <c r="E38" i="37"/>
  <c r="F38" i="37" s="1"/>
  <c r="E37" i="37"/>
  <c r="E36" i="37"/>
  <c r="E35" i="37"/>
  <c r="E34" i="37"/>
  <c r="E33" i="37"/>
  <c r="F33" i="37" s="1"/>
  <c r="E32" i="37"/>
  <c r="E31" i="37"/>
  <c r="F31" i="37" s="1"/>
  <c r="E30" i="37"/>
  <c r="E29" i="37"/>
  <c r="F29" i="37" s="1"/>
  <c r="E28" i="37"/>
  <c r="F28" i="37" s="1"/>
  <c r="E27" i="37"/>
  <c r="E26" i="37"/>
  <c r="F26" i="37" s="1"/>
  <c r="E25" i="37"/>
  <c r="E24" i="37"/>
  <c r="E23" i="37"/>
  <c r="F23" i="37" s="1"/>
  <c r="E22" i="37"/>
  <c r="E21" i="37"/>
  <c r="E20" i="37"/>
  <c r="E19" i="37"/>
  <c r="F19" i="37" s="1"/>
  <c r="E18" i="37"/>
  <c r="E17" i="37"/>
  <c r="E16" i="37"/>
  <c r="F16" i="37" s="1"/>
  <c r="E15" i="37"/>
  <c r="E14" i="37"/>
  <c r="E13" i="37"/>
  <c r="E12" i="37"/>
  <c r="E11" i="37"/>
  <c r="F11" i="37" s="1"/>
  <c r="E10" i="37"/>
  <c r="E9" i="37"/>
  <c r="E8" i="37"/>
  <c r="F8" i="37" s="1"/>
  <c r="E7" i="37"/>
  <c r="F7" i="37" s="1"/>
  <c r="D81" i="35"/>
  <c r="C81" i="35"/>
  <c r="E67" i="35"/>
  <c r="E66" i="35"/>
  <c r="E65" i="35"/>
  <c r="E62" i="35"/>
  <c r="E58" i="35"/>
  <c r="F58" i="35" s="1"/>
  <c r="E53" i="35"/>
  <c r="E52" i="35"/>
  <c r="E51" i="35"/>
  <c r="E50" i="35"/>
  <c r="E49" i="35"/>
  <c r="E48" i="35"/>
  <c r="F48" i="35" s="1"/>
  <c r="E47" i="35"/>
  <c r="F47" i="35" s="1"/>
  <c r="E46" i="35"/>
  <c r="F46" i="35" s="1"/>
  <c r="E45" i="35"/>
  <c r="E44" i="35"/>
  <c r="E43" i="35"/>
  <c r="E42" i="35"/>
  <c r="F42" i="35" s="1"/>
  <c r="E41" i="35"/>
  <c r="F41" i="35" s="1"/>
  <c r="E40" i="35"/>
  <c r="F40" i="35" s="1"/>
  <c r="E39" i="35"/>
  <c r="F39" i="35" s="1"/>
  <c r="E38" i="35"/>
  <c r="E37" i="35"/>
  <c r="E36" i="35"/>
  <c r="F36" i="35" s="1"/>
  <c r="E35" i="35"/>
  <c r="F35" i="35" s="1"/>
  <c r="E34" i="35"/>
  <c r="E33" i="35"/>
  <c r="E32" i="35"/>
  <c r="F32" i="35" s="1"/>
  <c r="E31" i="35"/>
  <c r="F31" i="35" s="1"/>
  <c r="E30" i="35"/>
  <c r="F30" i="35" s="1"/>
  <c r="E29" i="35"/>
  <c r="E28" i="35"/>
  <c r="E27" i="35"/>
  <c r="E26" i="35"/>
  <c r="F26" i="35" s="1"/>
  <c r="E25" i="35"/>
  <c r="E24" i="35"/>
  <c r="E23" i="35"/>
  <c r="E22" i="35"/>
  <c r="F22" i="35" s="1"/>
  <c r="E21" i="35"/>
  <c r="F21" i="35" s="1"/>
  <c r="E20" i="35"/>
  <c r="E19" i="35"/>
  <c r="E18" i="35"/>
  <c r="E17" i="35"/>
  <c r="F17" i="35" s="1"/>
  <c r="E16" i="35"/>
  <c r="E15" i="35"/>
  <c r="E14" i="35"/>
  <c r="E13" i="35"/>
  <c r="F13" i="35" s="1"/>
  <c r="E12" i="35"/>
  <c r="E11" i="35"/>
  <c r="E10" i="35"/>
  <c r="E9" i="35"/>
  <c r="F9" i="35" s="1"/>
  <c r="E8" i="35"/>
  <c r="E7" i="35"/>
  <c r="H81" i="34"/>
  <c r="D81" i="34"/>
  <c r="C81" i="34"/>
  <c r="E67" i="34"/>
  <c r="E66" i="34"/>
  <c r="E65" i="34"/>
  <c r="E62" i="34"/>
  <c r="F62" i="34" s="1"/>
  <c r="E58" i="34"/>
  <c r="E53" i="34"/>
  <c r="E52" i="34"/>
  <c r="E51" i="34"/>
  <c r="E50" i="34"/>
  <c r="E49" i="34"/>
  <c r="F49" i="34" s="1"/>
  <c r="E48" i="34"/>
  <c r="E47" i="34"/>
  <c r="E46" i="34"/>
  <c r="F46" i="34" s="1"/>
  <c r="E45" i="34"/>
  <c r="E44" i="34"/>
  <c r="E43" i="34"/>
  <c r="E42" i="34"/>
  <c r="F42" i="34" s="1"/>
  <c r="E41" i="34"/>
  <c r="F41" i="34" s="1"/>
  <c r="E40" i="34"/>
  <c r="F40" i="34" s="1"/>
  <c r="E39" i="34"/>
  <c r="F39" i="34" s="1"/>
  <c r="E38" i="34"/>
  <c r="F38" i="34" s="1"/>
  <c r="E37" i="34"/>
  <c r="F37" i="34" s="1"/>
  <c r="E36" i="34"/>
  <c r="F36" i="34" s="1"/>
  <c r="E35" i="34"/>
  <c r="F35" i="34" s="1"/>
  <c r="E34" i="34"/>
  <c r="F34" i="34" s="1"/>
  <c r="E33" i="34"/>
  <c r="F33" i="34" s="1"/>
  <c r="E32" i="34"/>
  <c r="E31" i="34"/>
  <c r="E30" i="34"/>
  <c r="E29" i="34"/>
  <c r="F29" i="34" s="1"/>
  <c r="E28" i="34"/>
  <c r="E27" i="34"/>
  <c r="E26" i="34"/>
  <c r="E25" i="34"/>
  <c r="E24" i="34"/>
  <c r="E23" i="34"/>
  <c r="F23" i="34" s="1"/>
  <c r="E22" i="34"/>
  <c r="E21" i="34"/>
  <c r="E20" i="34"/>
  <c r="E19" i="34"/>
  <c r="E18" i="34"/>
  <c r="E17" i="34"/>
  <c r="E16" i="34"/>
  <c r="E15" i="34"/>
  <c r="E14" i="34"/>
  <c r="E13" i="34"/>
  <c r="E12" i="34"/>
  <c r="E11" i="34"/>
  <c r="E10" i="34"/>
  <c r="E9" i="34"/>
  <c r="E8" i="34"/>
  <c r="E7" i="34"/>
  <c r="F19" i="39" l="1"/>
  <c r="F43" i="39"/>
  <c r="F48" i="39"/>
  <c r="F12" i="39"/>
  <c r="F16" i="39"/>
  <c r="F49" i="39"/>
  <c r="F7" i="39"/>
  <c r="F11" i="39"/>
  <c r="F15" i="39"/>
  <c r="F40" i="39"/>
  <c r="F28" i="39"/>
  <c r="F51" i="39"/>
  <c r="F23" i="39"/>
  <c r="F50" i="39"/>
  <c r="E81" i="35"/>
  <c r="F81" i="35" s="1"/>
  <c r="F41" i="40"/>
  <c r="F10" i="35"/>
  <c r="F20" i="37"/>
  <c r="F35" i="37"/>
  <c r="F13" i="39"/>
  <c r="F15" i="34"/>
  <c r="F48" i="37"/>
  <c r="F8" i="38"/>
  <c r="E81" i="39"/>
  <c r="F81" i="39" s="1"/>
  <c r="E81" i="34"/>
  <c r="F81" i="34" s="1"/>
  <c r="E81" i="38"/>
  <c r="F81" i="38" s="1"/>
  <c r="F20" i="35"/>
  <c r="F39" i="37"/>
  <c r="F42" i="37"/>
  <c r="F51" i="37"/>
  <c r="F21" i="38"/>
  <c r="F11" i="40"/>
  <c r="F16" i="40"/>
  <c r="F22" i="40"/>
  <c r="F36" i="37"/>
  <c r="F26" i="40"/>
  <c r="F17" i="34"/>
  <c r="F23" i="35"/>
  <c r="F25" i="35"/>
  <c r="F27" i="35"/>
  <c r="F43" i="35"/>
  <c r="F10" i="37"/>
  <c r="F8" i="40"/>
  <c r="F11" i="34"/>
  <c r="F26" i="34"/>
  <c r="F27" i="34"/>
  <c r="F47" i="34"/>
  <c r="G81" i="35"/>
  <c r="F33" i="35"/>
  <c r="F37" i="35"/>
  <c r="F44" i="35"/>
  <c r="F50" i="35"/>
  <c r="F12" i="37"/>
  <c r="F13" i="37"/>
  <c r="F18" i="37"/>
  <c r="F24" i="37"/>
  <c r="F34" i="37"/>
  <c r="F47" i="37"/>
  <c r="F16" i="38"/>
  <c r="F67" i="38"/>
  <c r="F17" i="39"/>
  <c r="F29" i="39"/>
  <c r="F43" i="40"/>
  <c r="F47" i="40"/>
  <c r="F49" i="40"/>
  <c r="F24" i="34"/>
  <c r="F14" i="35"/>
  <c r="F67" i="35"/>
  <c r="F24" i="38"/>
  <c r="F50" i="40"/>
  <c r="F67" i="40"/>
  <c r="F8" i="34"/>
  <c r="F19" i="34"/>
  <c r="F20" i="34"/>
  <c r="F21" i="34"/>
  <c r="F30" i="34"/>
  <c r="F44" i="38"/>
  <c r="F44" i="39"/>
  <c r="F15" i="40"/>
  <c r="F21" i="37"/>
  <c r="F20" i="39"/>
  <c r="F7" i="34"/>
  <c r="F16" i="34"/>
  <c r="F44" i="34"/>
  <c r="F48" i="34"/>
  <c r="F12" i="35"/>
  <c r="F29" i="35"/>
  <c r="F34" i="35"/>
  <c r="F38" i="35"/>
  <c r="F45" i="35"/>
  <c r="F49" i="35"/>
  <c r="F53" i="35"/>
  <c r="G81" i="37"/>
  <c r="F25" i="37"/>
  <c r="F37" i="37"/>
  <c r="F20" i="38"/>
  <c r="F34" i="38"/>
  <c r="F25" i="39"/>
  <c r="F40" i="40"/>
  <c r="F66" i="40"/>
  <c r="F32" i="38"/>
  <c r="F27" i="40"/>
  <c r="F50" i="34"/>
  <c r="F51" i="34"/>
  <c r="F58" i="34"/>
  <c r="F15" i="37"/>
  <c r="F30" i="37"/>
  <c r="F32" i="37"/>
  <c r="F19" i="38"/>
  <c r="F29" i="38"/>
  <c r="F36" i="38"/>
  <c r="F9" i="39"/>
  <c r="F24" i="39"/>
  <c r="F30" i="39"/>
  <c r="F19" i="40"/>
  <c r="F48" i="40"/>
  <c r="F9" i="38"/>
  <c r="F9" i="34"/>
  <c r="F12" i="34"/>
  <c r="F13" i="34"/>
  <c r="F7" i="35"/>
  <c r="F15" i="35"/>
  <c r="F18" i="35"/>
  <c r="F24" i="35"/>
  <c r="F28" i="35"/>
  <c r="F65" i="35"/>
  <c r="F66" i="35"/>
  <c r="F17" i="38"/>
  <c r="F25" i="38"/>
  <c r="F45" i="38"/>
  <c r="F8" i="39"/>
  <c r="F21" i="39"/>
  <c r="F22" i="39"/>
  <c r="F58" i="39"/>
  <c r="F30" i="40"/>
  <c r="F28" i="38"/>
  <c r="F66" i="38"/>
  <c r="F18" i="39"/>
  <c r="F53" i="39"/>
  <c r="F66" i="39"/>
  <c r="F67" i="39"/>
  <c r="G81" i="40"/>
  <c r="F65" i="40"/>
  <c r="E81" i="37"/>
  <c r="F81" i="37" s="1"/>
  <c r="F65" i="38"/>
  <c r="F26" i="39"/>
  <c r="F41" i="39"/>
  <c r="F42" i="39"/>
  <c r="F17" i="40"/>
  <c r="F20" i="40"/>
  <c r="F28" i="40"/>
  <c r="F31" i="40"/>
  <c r="F32" i="40"/>
  <c r="F33" i="40"/>
  <c r="F34" i="40"/>
  <c r="F35" i="40"/>
  <c r="F36" i="40"/>
  <c r="F37" i="40"/>
  <c r="F38" i="40"/>
  <c r="F39" i="40"/>
  <c r="F23" i="40"/>
  <c r="F44" i="40"/>
  <c r="F51" i="40"/>
  <c r="F12" i="40"/>
  <c r="F58" i="40"/>
  <c r="F62" i="40"/>
  <c r="E81" i="40"/>
  <c r="F81" i="40" s="1"/>
  <c r="F27" i="39"/>
  <c r="F32" i="39"/>
  <c r="F34" i="39"/>
  <c r="G81" i="39"/>
  <c r="F10" i="39"/>
  <c r="F46" i="39"/>
  <c r="F36" i="39"/>
  <c r="F38" i="39"/>
  <c r="F14" i="39"/>
  <c r="F31" i="39"/>
  <c r="F33" i="39"/>
  <c r="F35" i="39"/>
  <c r="F37" i="39"/>
  <c r="F39" i="39"/>
  <c r="F47" i="39"/>
  <c r="F45" i="39"/>
  <c r="F52" i="39"/>
  <c r="F62" i="39"/>
  <c r="F65" i="39"/>
  <c r="F7" i="38"/>
  <c r="F10" i="38"/>
  <c r="F13" i="38"/>
  <c r="F46" i="38"/>
  <c r="F18" i="38"/>
  <c r="F26" i="38"/>
  <c r="G81" i="38"/>
  <c r="F22" i="38"/>
  <c r="F30" i="38"/>
  <c r="F41" i="38"/>
  <c r="F48" i="38"/>
  <c r="I81" i="38"/>
  <c r="F39" i="38"/>
  <c r="F37" i="38"/>
  <c r="F38" i="38"/>
  <c r="F42" i="38"/>
  <c r="F47" i="38"/>
  <c r="F62" i="38"/>
  <c r="F49" i="38"/>
  <c r="F65" i="37"/>
  <c r="I81" i="37"/>
  <c r="F27" i="37"/>
  <c r="F62" i="37"/>
  <c r="F66" i="37"/>
  <c r="F9" i="37"/>
  <c r="F14" i="37"/>
  <c r="F17" i="37"/>
  <c r="F22" i="37"/>
  <c r="F43" i="37"/>
  <c r="F49" i="37"/>
  <c r="F50" i="37"/>
  <c r="F67" i="37"/>
  <c r="F8" i="35"/>
  <c r="F11" i="35"/>
  <c r="F16" i="35"/>
  <c r="F19" i="35"/>
  <c r="F62" i="35"/>
  <c r="F51" i="35"/>
  <c r="F52" i="35"/>
  <c r="F14" i="34"/>
  <c r="F25" i="34"/>
  <c r="F31" i="34"/>
  <c r="F10" i="34"/>
  <c r="F32" i="34"/>
  <c r="G81" i="34"/>
  <c r="F22" i="34"/>
  <c r="F28" i="34"/>
  <c r="I81" i="34"/>
  <c r="F18" i="34"/>
  <c r="F45" i="34"/>
  <c r="F52" i="34"/>
  <c r="F53" i="34"/>
  <c r="F43" i="34"/>
  <c r="F65" i="34"/>
  <c r="F66" i="34"/>
  <c r="F67" i="34"/>
  <c r="R81" i="40" l="1"/>
  <c r="Q81" i="40"/>
  <c r="N81" i="39"/>
  <c r="O81" i="39"/>
  <c r="K81" i="38"/>
  <c r="J81" i="38"/>
  <c r="M81" i="38"/>
  <c r="J81" i="37"/>
  <c r="K81" i="37"/>
  <c r="M81" i="37"/>
  <c r="K81" i="34"/>
  <c r="J81" i="34"/>
  <c r="M81" i="34"/>
  <c r="N81" i="37" l="1"/>
  <c r="P81" i="39"/>
  <c r="L81" i="38"/>
  <c r="N81" i="38"/>
  <c r="L81" i="37"/>
  <c r="L81" i="34"/>
  <c r="N81" i="34"/>
  <c r="U81" i="38" l="1"/>
  <c r="S81" i="38"/>
  <c r="O81" i="38"/>
  <c r="P81" i="38"/>
  <c r="U81" i="37"/>
  <c r="S81" i="37"/>
  <c r="O81" i="37"/>
  <c r="P81" i="37"/>
  <c r="U81" i="34"/>
  <c r="O81" i="34"/>
  <c r="S81" i="34"/>
  <c r="P81" i="34"/>
  <c r="T81" i="38" l="1"/>
  <c r="V81" i="38"/>
  <c r="Q81" i="38"/>
  <c r="V81" i="37"/>
  <c r="T81" i="37"/>
  <c r="Q81" i="37"/>
  <c r="V81" i="34"/>
  <c r="T81" i="34"/>
  <c r="Q81" i="34"/>
  <c r="R81" i="37" l="1"/>
  <c r="R81" i="34"/>
  <c r="R81" i="38"/>
  <c r="H81" i="33" l="1"/>
  <c r="D81" i="33"/>
  <c r="C81" i="33"/>
  <c r="E67" i="33"/>
  <c r="E66" i="33"/>
  <c r="E65" i="33"/>
  <c r="E62" i="33"/>
  <c r="E58" i="33"/>
  <c r="F58" i="33" s="1"/>
  <c r="E53" i="33"/>
  <c r="E52" i="33"/>
  <c r="E51" i="33"/>
  <c r="E50" i="33"/>
  <c r="E49" i="33"/>
  <c r="F49" i="33" s="1"/>
  <c r="E48" i="33"/>
  <c r="F48" i="33" s="1"/>
  <c r="E47" i="33"/>
  <c r="F47" i="33" s="1"/>
  <c r="E46" i="33"/>
  <c r="F46" i="33" s="1"/>
  <c r="E45" i="33"/>
  <c r="F45" i="33" s="1"/>
  <c r="E44" i="33"/>
  <c r="E43" i="33"/>
  <c r="F43" i="33" s="1"/>
  <c r="E42" i="33"/>
  <c r="F42" i="33" s="1"/>
  <c r="E41" i="33"/>
  <c r="F41" i="33" s="1"/>
  <c r="E40" i="33"/>
  <c r="F40" i="33" s="1"/>
  <c r="E39" i="33"/>
  <c r="E38" i="33"/>
  <c r="E37" i="33"/>
  <c r="E36" i="33"/>
  <c r="E35" i="33"/>
  <c r="E34" i="33"/>
  <c r="E33" i="33"/>
  <c r="F33" i="33" s="1"/>
  <c r="E32" i="33"/>
  <c r="F32" i="33" s="1"/>
  <c r="E31" i="33"/>
  <c r="F31" i="33" s="1"/>
  <c r="E30" i="33"/>
  <c r="F30" i="33" s="1"/>
  <c r="E29" i="33"/>
  <c r="E28" i="33"/>
  <c r="E27" i="33"/>
  <c r="E26" i="33"/>
  <c r="F26" i="33" s="1"/>
  <c r="E25" i="33"/>
  <c r="E24" i="33"/>
  <c r="E23" i="33"/>
  <c r="E22" i="33"/>
  <c r="F22" i="33" s="1"/>
  <c r="E21" i="33"/>
  <c r="E20" i="33"/>
  <c r="E19" i="33"/>
  <c r="F19" i="33" s="1"/>
  <c r="E18" i="33"/>
  <c r="F18" i="33" s="1"/>
  <c r="E17" i="33"/>
  <c r="F17" i="33" s="1"/>
  <c r="E16" i="33"/>
  <c r="E15" i="33"/>
  <c r="E14" i="33"/>
  <c r="F14" i="33" s="1"/>
  <c r="E13" i="33"/>
  <c r="F13" i="33" s="1"/>
  <c r="E12" i="33"/>
  <c r="E11" i="33"/>
  <c r="E10" i="33"/>
  <c r="F10" i="33" s="1"/>
  <c r="E9" i="33"/>
  <c r="F9" i="33" s="1"/>
  <c r="E8" i="33"/>
  <c r="E7" i="33"/>
  <c r="H81" i="32"/>
  <c r="D81" i="32"/>
  <c r="C81" i="32"/>
  <c r="E67" i="32"/>
  <c r="E66" i="32"/>
  <c r="E65" i="32"/>
  <c r="F65" i="32" s="1"/>
  <c r="E62" i="32"/>
  <c r="F62" i="32" s="1"/>
  <c r="E58" i="32"/>
  <c r="E53" i="32"/>
  <c r="E52" i="32"/>
  <c r="E51" i="32"/>
  <c r="F51" i="32" s="1"/>
  <c r="E50" i="32"/>
  <c r="E49" i="32"/>
  <c r="E48" i="32"/>
  <c r="E47" i="32"/>
  <c r="E46" i="32"/>
  <c r="E45" i="32"/>
  <c r="F45" i="32" s="1"/>
  <c r="E44" i="32"/>
  <c r="F44" i="32" s="1"/>
  <c r="E43" i="32"/>
  <c r="F43" i="32" s="1"/>
  <c r="E42" i="32"/>
  <c r="E41" i="32"/>
  <c r="E40" i="32"/>
  <c r="F40" i="32" s="1"/>
  <c r="E39" i="32"/>
  <c r="E38" i="32"/>
  <c r="E37" i="32"/>
  <c r="E36" i="32"/>
  <c r="E35" i="32"/>
  <c r="E34" i="32"/>
  <c r="E33" i="32"/>
  <c r="E32" i="32"/>
  <c r="E31" i="32"/>
  <c r="E30" i="32"/>
  <c r="E29" i="32"/>
  <c r="E28" i="32"/>
  <c r="F28" i="32" s="1"/>
  <c r="E27" i="32"/>
  <c r="E26" i="32"/>
  <c r="F26" i="32" s="1"/>
  <c r="E25" i="32"/>
  <c r="F25" i="32" s="1"/>
  <c r="E24" i="32"/>
  <c r="E23" i="32"/>
  <c r="E22" i="32"/>
  <c r="E21" i="32"/>
  <c r="E20" i="32"/>
  <c r="F20" i="32" s="1"/>
  <c r="E19" i="32"/>
  <c r="E18" i="32"/>
  <c r="F18" i="32" s="1"/>
  <c r="E17" i="32"/>
  <c r="E16" i="32"/>
  <c r="F16" i="32" s="1"/>
  <c r="E15" i="32"/>
  <c r="E14" i="32"/>
  <c r="E13" i="32"/>
  <c r="E12" i="32"/>
  <c r="E11" i="32"/>
  <c r="E10" i="32"/>
  <c r="E9" i="32"/>
  <c r="E8" i="32"/>
  <c r="E7" i="32"/>
  <c r="H81" i="31"/>
  <c r="D81" i="31"/>
  <c r="C81" i="31"/>
  <c r="E67" i="31"/>
  <c r="E66" i="31"/>
  <c r="E65" i="31"/>
  <c r="E62" i="31"/>
  <c r="F62" i="31" s="1"/>
  <c r="E58" i="31"/>
  <c r="F58" i="31" s="1"/>
  <c r="E53" i="31"/>
  <c r="E52" i="31"/>
  <c r="E51" i="31"/>
  <c r="E50" i="31"/>
  <c r="F50" i="31" s="1"/>
  <c r="E49" i="31"/>
  <c r="E48" i="31"/>
  <c r="E47" i="31"/>
  <c r="F47" i="31" s="1"/>
  <c r="E46" i="31"/>
  <c r="F46" i="31" s="1"/>
  <c r="E45" i="31"/>
  <c r="E44" i="31"/>
  <c r="F44" i="31" s="1"/>
  <c r="E43" i="31"/>
  <c r="E42" i="31"/>
  <c r="E41" i="31"/>
  <c r="F41" i="31" s="1"/>
  <c r="E40" i="31"/>
  <c r="F40" i="31" s="1"/>
  <c r="E39" i="31"/>
  <c r="E38" i="31"/>
  <c r="E37" i="31"/>
  <c r="E36" i="31"/>
  <c r="E35" i="31"/>
  <c r="E34" i="31"/>
  <c r="E33" i="31"/>
  <c r="E32" i="31"/>
  <c r="E31" i="31"/>
  <c r="E30" i="31"/>
  <c r="E29" i="31"/>
  <c r="E28" i="31"/>
  <c r="E27" i="31"/>
  <c r="E26" i="31"/>
  <c r="E25" i="31"/>
  <c r="E24" i="31"/>
  <c r="F24" i="31" s="1"/>
  <c r="E23" i="31"/>
  <c r="E22" i="31"/>
  <c r="E21" i="31"/>
  <c r="E20" i="31"/>
  <c r="F20" i="31" s="1"/>
  <c r="E19" i="31"/>
  <c r="E18" i="31"/>
  <c r="E17" i="31"/>
  <c r="F17" i="31" s="1"/>
  <c r="E16" i="31"/>
  <c r="E15" i="31"/>
  <c r="E14" i="31"/>
  <c r="E13" i="31"/>
  <c r="F13" i="31" s="1"/>
  <c r="E12" i="31"/>
  <c r="F12" i="31" s="1"/>
  <c r="E11" i="31"/>
  <c r="E10" i="31"/>
  <c r="E9" i="31"/>
  <c r="F9" i="31" s="1"/>
  <c r="E8" i="31"/>
  <c r="E7" i="31"/>
  <c r="H81" i="30"/>
  <c r="D81" i="30"/>
  <c r="C81" i="30"/>
  <c r="E67" i="30"/>
  <c r="E66" i="30"/>
  <c r="E65" i="30"/>
  <c r="E62" i="30"/>
  <c r="F62" i="30" s="1"/>
  <c r="E58" i="30"/>
  <c r="F58" i="30" s="1"/>
  <c r="E53" i="30"/>
  <c r="E52" i="30"/>
  <c r="E51" i="30"/>
  <c r="F51" i="30" s="1"/>
  <c r="E50" i="30"/>
  <c r="E49" i="30"/>
  <c r="E48" i="30"/>
  <c r="E47" i="30"/>
  <c r="E46" i="30"/>
  <c r="E45" i="30"/>
  <c r="E44" i="30"/>
  <c r="E43" i="30"/>
  <c r="F43" i="30" s="1"/>
  <c r="E42" i="30"/>
  <c r="E41" i="30"/>
  <c r="E40" i="30"/>
  <c r="F40" i="30" s="1"/>
  <c r="E39" i="30"/>
  <c r="E38" i="30"/>
  <c r="E37" i="30"/>
  <c r="E36" i="30"/>
  <c r="E35" i="30"/>
  <c r="E34" i="30"/>
  <c r="E33" i="30"/>
  <c r="E32" i="30"/>
  <c r="E31" i="30"/>
  <c r="E30" i="30"/>
  <c r="E29" i="30"/>
  <c r="E28" i="30"/>
  <c r="E27" i="30"/>
  <c r="E26" i="30"/>
  <c r="E25" i="30"/>
  <c r="F25" i="30" s="1"/>
  <c r="E24" i="30"/>
  <c r="F24" i="30" s="1"/>
  <c r="E23" i="30"/>
  <c r="F23" i="30" s="1"/>
  <c r="E22" i="30"/>
  <c r="E21" i="30"/>
  <c r="F21" i="30" s="1"/>
  <c r="E20" i="30"/>
  <c r="F20" i="30" s="1"/>
  <c r="E19" i="30"/>
  <c r="E18" i="30"/>
  <c r="E17" i="30"/>
  <c r="E16" i="30"/>
  <c r="F16" i="30" s="1"/>
  <c r="E15" i="30"/>
  <c r="F15" i="30" s="1"/>
  <c r="E14" i="30"/>
  <c r="E13" i="30"/>
  <c r="E12" i="30"/>
  <c r="F12" i="30" s="1"/>
  <c r="E11" i="30"/>
  <c r="E10" i="30"/>
  <c r="E9" i="30"/>
  <c r="E8" i="30"/>
  <c r="F8" i="30" s="1"/>
  <c r="E7" i="30"/>
  <c r="F7" i="30" s="1"/>
  <c r="H81" i="29"/>
  <c r="D81" i="29"/>
  <c r="C81" i="29"/>
  <c r="E67" i="29"/>
  <c r="E66" i="29"/>
  <c r="E65" i="29"/>
  <c r="E62" i="29"/>
  <c r="F62" i="29" s="1"/>
  <c r="E58" i="29"/>
  <c r="E53" i="29"/>
  <c r="F53" i="29" s="1"/>
  <c r="E52" i="29"/>
  <c r="F52" i="29" s="1"/>
  <c r="E51" i="29"/>
  <c r="F51" i="29" s="1"/>
  <c r="E50" i="29"/>
  <c r="E49" i="29"/>
  <c r="E48" i="29"/>
  <c r="E47" i="29"/>
  <c r="E46" i="29"/>
  <c r="E45" i="29"/>
  <c r="E44" i="29"/>
  <c r="E43" i="29"/>
  <c r="F43" i="29" s="1"/>
  <c r="E42" i="29"/>
  <c r="E41" i="29"/>
  <c r="E40" i="29"/>
  <c r="F40" i="29" s="1"/>
  <c r="E39" i="29"/>
  <c r="E38" i="29"/>
  <c r="E37" i="29"/>
  <c r="E36" i="29"/>
  <c r="E35" i="29"/>
  <c r="E34" i="29"/>
  <c r="E33" i="29"/>
  <c r="E32" i="29"/>
  <c r="E31" i="29"/>
  <c r="E30" i="29"/>
  <c r="E29" i="29"/>
  <c r="F29" i="29" s="1"/>
  <c r="E28" i="29"/>
  <c r="F28" i="29" s="1"/>
  <c r="E27" i="29"/>
  <c r="F27" i="29" s="1"/>
  <c r="E26" i="29"/>
  <c r="E25" i="29"/>
  <c r="E24" i="29"/>
  <c r="E23" i="29"/>
  <c r="F23" i="29" s="1"/>
  <c r="E22" i="29"/>
  <c r="E21" i="29"/>
  <c r="F21" i="29" s="1"/>
  <c r="E20" i="29"/>
  <c r="E19" i="29"/>
  <c r="E18" i="29"/>
  <c r="F18" i="29" s="1"/>
  <c r="E17" i="29"/>
  <c r="E16" i="29"/>
  <c r="E15" i="29"/>
  <c r="F15" i="29" s="1"/>
  <c r="E14" i="29"/>
  <c r="F14" i="29" s="1"/>
  <c r="E13" i="29"/>
  <c r="F13" i="29" s="1"/>
  <c r="E12" i="29"/>
  <c r="E11" i="29"/>
  <c r="E10" i="29"/>
  <c r="F10" i="29" s="1"/>
  <c r="E9" i="29"/>
  <c r="E8" i="29"/>
  <c r="E7" i="29"/>
  <c r="F7" i="29" s="1"/>
  <c r="E81" i="32" l="1"/>
  <c r="F81" i="32" s="1"/>
  <c r="F45" i="30"/>
  <c r="E81" i="33"/>
  <c r="F81" i="33" s="1"/>
  <c r="E81" i="29"/>
  <c r="F81" i="29" s="1"/>
  <c r="F7" i="33"/>
  <c r="F11" i="29"/>
  <c r="F14" i="31"/>
  <c r="F14" i="32"/>
  <c r="F34" i="29"/>
  <c r="F43" i="31"/>
  <c r="F33" i="30"/>
  <c r="F25" i="31"/>
  <c r="F26" i="31"/>
  <c r="F33" i="31"/>
  <c r="E81" i="31"/>
  <c r="F81" i="31" s="1"/>
  <c r="F11" i="32"/>
  <c r="F32" i="30"/>
  <c r="F25" i="29"/>
  <c r="F26" i="29"/>
  <c r="F45" i="29"/>
  <c r="F58" i="29"/>
  <c r="F9" i="30"/>
  <c r="F65" i="30"/>
  <c r="F35" i="31"/>
  <c r="F9" i="32"/>
  <c r="F30" i="32"/>
  <c r="F19" i="29"/>
  <c r="F38" i="29"/>
  <c r="F18" i="31"/>
  <c r="F34" i="31"/>
  <c r="F52" i="31"/>
  <c r="F20" i="33"/>
  <c r="F27" i="33"/>
  <c r="F50" i="33"/>
  <c r="F17" i="30"/>
  <c r="F29" i="30"/>
  <c r="E81" i="30"/>
  <c r="F81" i="30" s="1"/>
  <c r="F7" i="31"/>
  <c r="F22" i="31"/>
  <c r="F39" i="31"/>
  <c r="F22" i="32"/>
  <c r="F34" i="33"/>
  <c r="F44" i="33"/>
  <c r="F50" i="29"/>
  <c r="F65" i="29"/>
  <c r="F13" i="30"/>
  <c r="F27" i="30"/>
  <c r="F38" i="30"/>
  <c r="F50" i="30"/>
  <c r="F52" i="30"/>
  <c r="F53" i="30"/>
  <c r="F67" i="30"/>
  <c r="F10" i="31"/>
  <c r="F27" i="31"/>
  <c r="F29" i="31"/>
  <c r="F37" i="31"/>
  <c r="F38" i="31"/>
  <c r="F45" i="31"/>
  <c r="F53" i="31"/>
  <c r="F7" i="32"/>
  <c r="F41" i="32"/>
  <c r="F49" i="32"/>
  <c r="F52" i="32"/>
  <c r="F53" i="32"/>
  <c r="F8" i="33"/>
  <c r="F15" i="33"/>
  <c r="F23" i="33"/>
  <c r="F35" i="33"/>
  <c r="F36" i="33"/>
  <c r="F37" i="33"/>
  <c r="F38" i="33"/>
  <c r="F39" i="33"/>
  <c r="F51" i="33"/>
  <c r="F30" i="31"/>
  <c r="F42" i="31"/>
  <c r="F48" i="31"/>
  <c r="F67" i="31"/>
  <c r="F58" i="32"/>
  <c r="F12" i="33"/>
  <c r="F67" i="33"/>
  <c r="F67" i="29"/>
  <c r="F36" i="30"/>
  <c r="F8" i="31"/>
  <c r="F49" i="31"/>
  <c r="F66" i="32"/>
  <c r="F67" i="32"/>
  <c r="F11" i="33"/>
  <c r="F24" i="33"/>
  <c r="F28" i="33"/>
  <c r="F66" i="33"/>
  <c r="G81" i="33"/>
  <c r="F16" i="33"/>
  <c r="F25" i="33"/>
  <c r="F21" i="33"/>
  <c r="F29" i="33"/>
  <c r="I81" i="33"/>
  <c r="F52" i="33"/>
  <c r="F53" i="33"/>
  <c r="F62" i="33"/>
  <c r="F65" i="33"/>
  <c r="F15" i="32"/>
  <c r="F29" i="32"/>
  <c r="F8" i="32"/>
  <c r="F10" i="32"/>
  <c r="F17" i="32"/>
  <c r="F50" i="32"/>
  <c r="I81" i="32"/>
  <c r="F12" i="32"/>
  <c r="F21" i="32"/>
  <c r="F24" i="32"/>
  <c r="F27" i="32"/>
  <c r="F46" i="32"/>
  <c r="F13" i="32"/>
  <c r="F19" i="32"/>
  <c r="F42" i="32"/>
  <c r="G81" i="32"/>
  <c r="F47" i="32"/>
  <c r="F48" i="32"/>
  <c r="F23" i="32"/>
  <c r="F31" i="32"/>
  <c r="F32" i="32"/>
  <c r="F33" i="32"/>
  <c r="F34" i="32"/>
  <c r="F35" i="32"/>
  <c r="F36" i="32"/>
  <c r="F37" i="32"/>
  <c r="F38" i="32"/>
  <c r="F39" i="32"/>
  <c r="F16" i="31"/>
  <c r="G81" i="31"/>
  <c r="F11" i="31"/>
  <c r="F19" i="31"/>
  <c r="F21" i="31"/>
  <c r="F23" i="31"/>
  <c r="F28" i="31"/>
  <c r="F32" i="31"/>
  <c r="F36" i="31"/>
  <c r="F51" i="31"/>
  <c r="F15" i="31"/>
  <c r="F31" i="31"/>
  <c r="I81" i="31"/>
  <c r="F66" i="31"/>
  <c r="F65" i="31"/>
  <c r="F26" i="30"/>
  <c r="F31" i="30"/>
  <c r="F39" i="30"/>
  <c r="F41" i="30"/>
  <c r="J81" i="30"/>
  <c r="F11" i="30"/>
  <c r="F14" i="30"/>
  <c r="F19" i="30"/>
  <c r="F22" i="30"/>
  <c r="F30" i="30"/>
  <c r="F34" i="30"/>
  <c r="F35" i="30"/>
  <c r="F46" i="30"/>
  <c r="F48" i="30"/>
  <c r="F42" i="30"/>
  <c r="F49" i="30"/>
  <c r="F10" i="30"/>
  <c r="F18" i="30"/>
  <c r="F28" i="30"/>
  <c r="F37" i="30"/>
  <c r="F44" i="30"/>
  <c r="F47" i="30"/>
  <c r="G81" i="30"/>
  <c r="F66" i="30"/>
  <c r="F9" i="29"/>
  <c r="F12" i="29"/>
  <c r="F17" i="29"/>
  <c r="F20" i="29"/>
  <c r="F24" i="29"/>
  <c r="F32" i="29"/>
  <c r="F35" i="29"/>
  <c r="F47" i="29"/>
  <c r="G81" i="29"/>
  <c r="F8" i="29"/>
  <c r="F16" i="29"/>
  <c r="F30" i="29"/>
  <c r="F31" i="29"/>
  <c r="F39" i="29"/>
  <c r="F41" i="29"/>
  <c r="F44" i="29"/>
  <c r="I81" i="29"/>
  <c r="F22" i="29"/>
  <c r="F33" i="29"/>
  <c r="F46" i="29"/>
  <c r="F48" i="29"/>
  <c r="F36" i="29"/>
  <c r="F37" i="29"/>
  <c r="F42" i="29"/>
  <c r="F49" i="29"/>
  <c r="F66" i="29"/>
  <c r="K81" i="30" l="1"/>
  <c r="AD81" i="33"/>
  <c r="P81" i="33"/>
  <c r="O81" i="33"/>
  <c r="K81" i="32"/>
  <c r="J81" i="32"/>
  <c r="M81" i="32"/>
  <c r="K81" i="31"/>
  <c r="J81" i="31"/>
  <c r="M81" i="31"/>
  <c r="N81" i="30"/>
  <c r="L81" i="30"/>
  <c r="P81" i="29"/>
  <c r="O81" i="29"/>
  <c r="R81" i="29"/>
  <c r="Q81" i="33" l="1"/>
  <c r="AE81" i="33"/>
  <c r="L81" i="32"/>
  <c r="N81" i="32"/>
  <c r="L81" i="31"/>
  <c r="N81" i="31"/>
  <c r="O81" i="30"/>
  <c r="M81" i="30"/>
  <c r="S81" i="29"/>
  <c r="Q81" i="29"/>
  <c r="AJ81" i="33" l="1"/>
  <c r="AL81" i="33"/>
  <c r="AG81" i="33"/>
  <c r="AF81" i="33"/>
  <c r="U81" i="32"/>
  <c r="S81" i="32"/>
  <c r="P81" i="32"/>
  <c r="O81" i="32"/>
  <c r="U81" i="31"/>
  <c r="S81" i="31"/>
  <c r="O81" i="31"/>
  <c r="P81" i="31"/>
  <c r="T81" i="30"/>
  <c r="Q81" i="30"/>
  <c r="V81" i="30"/>
  <c r="P81" i="30"/>
  <c r="T81" i="29"/>
  <c r="Z81" i="29"/>
  <c r="U81" i="29"/>
  <c r="X81" i="29"/>
  <c r="AM81" i="33" l="1"/>
  <c r="AK81" i="33"/>
  <c r="AH81" i="33"/>
  <c r="Q81" i="32"/>
  <c r="T81" i="32"/>
  <c r="V81" i="32"/>
  <c r="T81" i="31"/>
  <c r="Q81" i="31"/>
  <c r="V81" i="31"/>
  <c r="U81" i="30"/>
  <c r="R81" i="30"/>
  <c r="Y81" i="29"/>
  <c r="V81" i="29"/>
  <c r="AI81" i="33" l="1"/>
  <c r="R81" i="32"/>
  <c r="R81" i="31"/>
  <c r="S81" i="30"/>
  <c r="W81" i="30"/>
  <c r="W81" i="29"/>
  <c r="AA81" i="29"/>
  <c r="G81" i="4" l="1"/>
  <c r="H81" i="3" l="1"/>
  <c r="H82" i="3" s="1"/>
  <c r="G81" i="3" l="1"/>
  <c r="D81" i="3" l="1"/>
  <c r="C81" i="3"/>
  <c r="E67" i="3"/>
  <c r="E62" i="3"/>
  <c r="E65" i="3"/>
  <c r="E66" i="3"/>
  <c r="E58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F10" i="3" l="1"/>
  <c r="F26" i="3"/>
  <c r="F34" i="3"/>
  <c r="F42" i="3"/>
  <c r="F50" i="3"/>
  <c r="F67" i="3"/>
  <c r="F9" i="3"/>
  <c r="F17" i="3"/>
  <c r="F41" i="3"/>
  <c r="F53" i="3"/>
  <c r="F66" i="3"/>
  <c r="F11" i="3"/>
  <c r="F23" i="3"/>
  <c r="F27" i="3"/>
  <c r="F35" i="3"/>
  <c r="F39" i="3"/>
  <c r="F43" i="3"/>
  <c r="F47" i="3"/>
  <c r="F58" i="3"/>
  <c r="F25" i="3"/>
  <c r="F33" i="3"/>
  <c r="F49" i="3"/>
  <c r="F12" i="3"/>
  <c r="F20" i="3"/>
  <c r="F28" i="3"/>
  <c r="F36" i="3"/>
  <c r="F44" i="3"/>
  <c r="F52" i="3"/>
  <c r="F18" i="3"/>
  <c r="F62" i="3"/>
  <c r="F7" i="3"/>
  <c r="F15" i="3"/>
  <c r="F19" i="3"/>
  <c r="F31" i="3"/>
  <c r="F51" i="3"/>
  <c r="E81" i="3"/>
  <c r="F81" i="3" s="1"/>
  <c r="F8" i="3"/>
  <c r="F16" i="3"/>
  <c r="F48" i="3"/>
  <c r="F65" i="3"/>
  <c r="F13" i="3"/>
  <c r="F21" i="3"/>
  <c r="F29" i="3"/>
  <c r="F37" i="3"/>
  <c r="F45" i="3"/>
  <c r="F14" i="3"/>
  <c r="F22" i="3"/>
  <c r="F30" i="3"/>
  <c r="F38" i="3"/>
  <c r="F46" i="3"/>
  <c r="F24" i="3"/>
  <c r="F32" i="3"/>
  <c r="F40" i="3"/>
  <c r="AF81" i="3" l="1"/>
  <c r="AK81" i="3" s="1"/>
  <c r="AG81" i="3" l="1"/>
  <c r="AL81" i="3" s="1"/>
  <c r="AH81" i="3" l="1"/>
  <c r="AM81" i="3" s="1"/>
  <c r="D81" i="4" l="1"/>
  <c r="C81" i="4"/>
  <c r="E81" i="4" l="1"/>
  <c r="F81" i="4" s="1"/>
  <c r="AI81" i="4" l="1"/>
  <c r="AJ81" i="4" l="1"/>
  <c r="AK81" i="4" l="1"/>
  <c r="H81" i="4" l="1"/>
  <c r="AL81" i="4" l="1"/>
  <c r="AM81" i="4"/>
  <c r="AO81" i="4"/>
  <c r="I81" i="3"/>
  <c r="K81" i="4" l="1"/>
  <c r="L81" i="4"/>
  <c r="AP81" i="4" l="1"/>
  <c r="M81" i="4"/>
  <c r="AQ81" i="4"/>
  <c r="AR81" i="4" l="1"/>
  <c r="AN81" i="4"/>
  <c r="Q81" i="3"/>
  <c r="R81" i="3" l="1"/>
  <c r="AJ81" i="3" l="1"/>
  <c r="AO81" i="3" s="1"/>
  <c r="AI81" i="3"/>
  <c r="AN81" i="3" s="1"/>
  <c r="S81" i="3"/>
  <c r="S81" i="40" l="1"/>
  <c r="N81" i="40" l="1"/>
  <c r="I81" i="40"/>
  <c r="L81" i="40"/>
  <c r="H81" i="40"/>
  <c r="Z81" i="40" l="1"/>
  <c r="AA81" i="40"/>
  <c r="AH81" i="40" l="1"/>
  <c r="AC81" i="40"/>
  <c r="AF81" i="40"/>
  <c r="AB81" i="40"/>
  <c r="AG81" i="40"/>
  <c r="AI81" i="40" l="1"/>
  <c r="AD81" i="40"/>
  <c r="AE81" i="40"/>
  <c r="I81" i="39"/>
  <c r="H81" i="39"/>
  <c r="AD81" i="39" l="1"/>
  <c r="AI81" i="39" l="1"/>
  <c r="AF81" i="39"/>
  <c r="AK81" i="39"/>
  <c r="AE81" i="39"/>
  <c r="AJ81" i="39"/>
  <c r="P81" i="35" l="1"/>
  <c r="Q81" i="35"/>
  <c r="O81" i="35"/>
  <c r="J81" i="35"/>
  <c r="L81" i="35"/>
  <c r="N81" i="35"/>
  <c r="I81" i="35"/>
  <c r="X81" i="35" l="1"/>
  <c r="H81" i="35"/>
  <c r="Y81" i="35" l="1"/>
  <c r="AE81" i="35" l="1"/>
  <c r="Z81" i="35"/>
  <c r="AD81" i="35"/>
  <c r="AF81" i="35"/>
  <c r="AA81" i="35"/>
  <c r="AB81" i="35" l="1"/>
  <c r="AG81" i="35"/>
  <c r="AC81" i="35" l="1"/>
  <c r="X81" i="39" l="1"/>
  <c r="AC81" i="39"/>
  <c r="AB81" i="39" l="1"/>
  <c r="AH81" i="39"/>
  <c r="AG81" i="39"/>
  <c r="AL81" i="39" l="1"/>
</calcChain>
</file>

<file path=xl/sharedStrings.xml><?xml version="1.0" encoding="utf-8"?>
<sst xmlns="http://schemas.openxmlformats.org/spreadsheetml/2006/main" count="2591" uniqueCount="324">
  <si>
    <t>№ п/п</t>
  </si>
  <si>
    <t>Медицинская организация</t>
  </si>
  <si>
    <t>ГБУ "Альменевская ЦРБ"</t>
  </si>
  <si>
    <t>ГБУ "Белозерская ЦРБ"</t>
  </si>
  <si>
    <t>ГБУ "Варгашинская ЦРБ"</t>
  </si>
  <si>
    <t>ГБУ "Глядянская ЦРБ"</t>
  </si>
  <si>
    <t>ГБУ "Далматовская ЦРБ"</t>
  </si>
  <si>
    <t>ГБУ "Звериноголовская ЦРБ"</t>
  </si>
  <si>
    <t>ГБУ "Каргапольская ЦРБ им. Н.А. Рокиной"</t>
  </si>
  <si>
    <t>ГБУ "Катайская ЦРБ"</t>
  </si>
  <si>
    <t>ГБУ "Кетовская ЦРБ"</t>
  </si>
  <si>
    <t>ГБУ "Лебяжьевская ЦРБ"</t>
  </si>
  <si>
    <t>ГБУ "Макушинская ЦРБ"</t>
  </si>
  <si>
    <t>ГБУ "Мишкинская ЦРБ"</t>
  </si>
  <si>
    <t>ГБУ "Мокроусовская ЦРБ"</t>
  </si>
  <si>
    <t>ГБУ "Петуховская ЦРБ"</t>
  </si>
  <si>
    <t>ГБУ "Половинская ЦРБ"</t>
  </si>
  <si>
    <t>ГБУ "Сафакулевская ЦРБ"</t>
  </si>
  <si>
    <t>ГБУ "Целинная ЦРБ"</t>
  </si>
  <si>
    <t>ГБУ "Частоозерская ЦРБ"</t>
  </si>
  <si>
    <t>ГБУ "Шадринская ЦРБ"</t>
  </si>
  <si>
    <t>ГБУ "Шатровская ЦРБ"</t>
  </si>
  <si>
    <t>ГБУ "Шумихинская ЦРБ"</t>
  </si>
  <si>
    <t>ГБУ "Щучанская ЦРБ"</t>
  </si>
  <si>
    <t>ГБУ "Юргамышская ЦРБ"</t>
  </si>
  <si>
    <t>ГБУ "Курганский областной кардиологический диспансер"</t>
  </si>
  <si>
    <t>ГБУ "Курганская областная специализированная инфекционная больница"</t>
  </si>
  <si>
    <t>ГБУ "Курганский областной кожно-венерологический диспансер"</t>
  </si>
  <si>
    <t>ГБУ "Курганская больница № 2"</t>
  </si>
  <si>
    <t>ГБУ "Курганская детская поликлиника"</t>
  </si>
  <si>
    <t>ГБУ "Курганская поликлиника № 1"</t>
  </si>
  <si>
    <t>ГБУ "Курганская поликлиника № 2"</t>
  </si>
  <si>
    <t>ГБУ "Курганская детская стоматологическая поликлиника"</t>
  </si>
  <si>
    <t>МАУЗ "Курганская городская стоматологическая поликлиника"</t>
  </si>
  <si>
    <t>ГБУ "Шадринская детская больница"</t>
  </si>
  <si>
    <t>ГБУ "Шадринская больница скорой медицинской помощи"</t>
  </si>
  <si>
    <t>ФКУЗ "МСЧ МВД России по Курганской области"</t>
  </si>
  <si>
    <t>ПАО "Курганмашзавод"</t>
  </si>
  <si>
    <t>ООО МЦ "Здоровье"</t>
  </si>
  <si>
    <t>ООО "Диакав"</t>
  </si>
  <si>
    <t>ООО "ЦАД 45"</t>
  </si>
  <si>
    <t>ООО "Доктор"</t>
  </si>
  <si>
    <t>ООО НУЗ ОК "Орбита"</t>
  </si>
  <si>
    <t>ООО "МастерСлух"</t>
  </si>
  <si>
    <t>ООО НУЗ Клиника "Центр ДНК"</t>
  </si>
  <si>
    <t>ООО "ЛДК "Центр ДНК"</t>
  </si>
  <si>
    <t>ООО "М-ЛАЙН"</t>
  </si>
  <si>
    <t>ООО "ОФТАЛЬМО-РЕГИОН"</t>
  </si>
  <si>
    <t>ООО "МедЛайн"</t>
  </si>
  <si>
    <t>ООО "Центр ПЭТ-Технолоджи"</t>
  </si>
  <si>
    <t>ООО "Ситилаб-Урал"</t>
  </si>
  <si>
    <t>ООО "Курорт "Кисегач"</t>
  </si>
  <si>
    <t>ООО "АльфаМед"</t>
  </si>
  <si>
    <t>ГБУ "Куртамышская ЦРБ им. К. И. Золотавина"</t>
  </si>
  <si>
    <t xml:space="preserve">ГБУ "Курганская областная клиническая больница"                              </t>
  </si>
  <si>
    <t xml:space="preserve">ГБУ "Курганская областная детская клиническая больница им. Красного Креста"                              </t>
  </si>
  <si>
    <t xml:space="preserve">ГБУ "Курганский областной онкологический диспансер"                    </t>
  </si>
  <si>
    <t xml:space="preserve">ГБУ "Курганский областной госпиталь для ветеранов войн"  </t>
  </si>
  <si>
    <t xml:space="preserve">ГБУ "Курганский областной перинатальный центр"                              </t>
  </si>
  <si>
    <t>ГБУ "Курганская больница скорой медицинской помощи"</t>
  </si>
  <si>
    <t xml:space="preserve">ГБУ "Шадринская поликлиника "   </t>
  </si>
  <si>
    <t>ЧУЗ "РЖД - Медицина" г. Курган"</t>
  </si>
  <si>
    <t>ЗАО "Центр семейной медицины"</t>
  </si>
  <si>
    <t>Нефросовет</t>
  </si>
  <si>
    <t>в том числе</t>
  </si>
  <si>
    <t>1 квартал</t>
  </si>
  <si>
    <t>2 квартал</t>
  </si>
  <si>
    <t>3 квартал</t>
  </si>
  <si>
    <t>4 квартал</t>
  </si>
  <si>
    <t>Таблица 1</t>
  </si>
  <si>
    <t>Таблица 2</t>
  </si>
  <si>
    <t>Таблица 4</t>
  </si>
  <si>
    <t>Таблица 5</t>
  </si>
  <si>
    <t>Всего, госпитализаций</t>
  </si>
  <si>
    <t>Итого</t>
  </si>
  <si>
    <t>ГБУ "Шадринская БСМП"</t>
  </si>
  <si>
    <t>Таблица 8</t>
  </si>
  <si>
    <t>Всего,случаев лечения</t>
  </si>
  <si>
    <t>Таблица 7</t>
  </si>
  <si>
    <t>Таблица 6</t>
  </si>
  <si>
    <t>№ группы ВМП</t>
  </si>
  <si>
    <t>Наименование вида ВМП</t>
  </si>
  <si>
    <t>ГБУ "Курганская областная клиническая больница"</t>
  </si>
  <si>
    <t>ГБУ  "Курганский областной перинатальный центр"</t>
  </si>
  <si>
    <t>ГБУ "Курганская областная детская клиническая больница имени Красного Креста"</t>
  </si>
  <si>
    <t>ГБУ "Курганский областной онкологический диспансер"</t>
  </si>
  <si>
    <t>ГБУ "Курганский областной госпиталь для ветеранов войн"</t>
  </si>
  <si>
    <t>ВСЕГО:</t>
  </si>
  <si>
    <t>Микрохирургические, расширенные, комбинированные и реконструктивно-пластические операции на поджелудочной железе, в том числе лапароскопически ассистированные операции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</si>
  <si>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</si>
  <si>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</si>
  <si>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Микрохирургическое удаление новообразований (первичных и вторичных) и дермоидов (липом) спинного мозга и его оболочек, корешков и спинномозговых нервов, позвоночного столба, костей таза, крестца и копчика при условии вовлечения твердой мозговой оболочки, корешков и спинномозговых нервов</t>
  </si>
  <si>
    <t>Реконструктивные вмешательства при сложных и гигантских дефектах и деформациях свода и основания черепа, орбиты врожденного и приобретенного генеза</t>
  </si>
  <si>
    <t>Высокоинтенсивная фокусированная ультразвуковая терапия (HIFU) при злокачественных новообразованиях, в том числе у детей</t>
  </si>
  <si>
    <t xml:space="preserve">Комплексная и высокодозная химиотерапия (включая эпигеномную терапию) острых лейкозов, высокозлокачественных лимфом, рецидивов и рефрактерных форм лимфопролиферативных и миелопролиферативных заболеваний, в том числе у детей. Комплексная, высокоинтенсивная и высокодозная химиотерапия (включая таргетную терапию) солидных опухолей, рецидивов и рефрактерных форм солидных опухолей, в том числе у детей </t>
  </si>
  <si>
    <t>Дистанционная лучевая терапия в радиотерапевтических отделениях при злокачественных новообразованиях</t>
  </si>
  <si>
    <t>Реконструктивно-пластическое восстановление функции гортани и трахеи</t>
  </si>
  <si>
    <t>Хирургическое лечение доброкачественных новообразований среднего уха, полости носа и придаточных пазух, гортани и глотки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</si>
  <si>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</si>
  <si>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 xml:space="preserve">Хирургическое и (или) лучевое лечение злокачественных новообразований глаза, его придаточного аппарата и орбиты, включая внутриорбитальные доброкачественные опухоли, реконструктивно-пластическая хирургия при их последствиях </t>
  </si>
  <si>
    <t xml:space="preserve">Хирургическое и (или) лазерное лечение ретролентальной фиброплазии у детей (ретинопатии недоношенных), в том числе с применением комплексного офтальмологического обследования под общей анестезией </t>
  </si>
  <si>
    <t>Реконструктивное, восстановительное, реконструктивно-пластическое хирургическое и лазерное лечение при врожденных аномалиях (пороках развития) века, слезного аппарата, глазницы, переднего и заднего сегментов глаза, хрусталика, в том числе с применением комплексного офтальмологического обследования под общей анестезией</t>
  </si>
  <si>
    <t>Поликомпонентное лечение наследственных нефритов, тубулопатий, стероидрезистентного и стероидзависимого нефротических синдромов с применением иммуносупрессивной и (или) симптоматической терапии</t>
  </si>
  <si>
    <t xml:space="preserve">Видеоторакоскопические операции на органах грудной полости </t>
  </si>
  <si>
    <t>Реконструктивно-пластические, микрохирургические и комбинированные операции при лечении новообразований мягких тканей и (или) костей лицевого скелета с одномоментным пластическим устранением образовавшегося раневого дефекта или замещением его с помощью сложного челюстно-лицевого протезирования</t>
  </si>
  <si>
    <t>в том числе поквартально</t>
  </si>
  <si>
    <t>Астрамед</t>
  </si>
  <si>
    <t>Торакальная хирургия</t>
  </si>
  <si>
    <t>Численность прикрепленного населения на 01.01.2021</t>
  </si>
  <si>
    <t>Доля численности прикрепленного населения</t>
  </si>
  <si>
    <t xml:space="preserve">Капитал 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</si>
  <si>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</si>
  <si>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>Расчет доли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</si>
  <si>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</si>
  <si>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</si>
  <si>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 xml:space="preserve">Объемы высокотехнологичной медицинской помощи, всего,  госпитализаций 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</si>
  <si>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</si>
  <si>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Всего, услуг</t>
  </si>
  <si>
    <t>Всего, вызовов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</si>
  <si>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</si>
  <si>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</si>
  <si>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</si>
  <si>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</si>
  <si>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</si>
  <si>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Всего, посещений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</si>
  <si>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</si>
  <si>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</si>
  <si>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Всего, госпитализаций (не включая медицинскую реабилитацию и  ВМП)</t>
  </si>
  <si>
    <t>ООО "Центр микрохирургии глаза "Визус-1"</t>
  </si>
  <si>
    <t>Доля объемов медицинской помощи</t>
  </si>
  <si>
    <t xml:space="preserve">Доля </t>
  </si>
  <si>
    <t>ГБУ "Санаторий "Озеро Горькое"</t>
  </si>
  <si>
    <t>ООО "Харизма"</t>
  </si>
  <si>
    <t>ООО "ЦМГЭ"</t>
  </si>
  <si>
    <t>ООО "ИНВИТРО-Урал"</t>
  </si>
  <si>
    <t>ООО ММЦ "СмартКлиник"</t>
  </si>
  <si>
    <t>ООО "Научно-методический центр клинической лабораторной диагностики Ситилаб"</t>
  </si>
  <si>
    <t>ООО НПФ "ХЕЛИКС"</t>
  </si>
  <si>
    <t>ООО "ВИТАЛАБ"</t>
  </si>
  <si>
    <t>ГБУ "Курганский областной врачебно-физкультурный диспансер"</t>
  </si>
  <si>
    <t>Численность прикрепленного населения по состоянию на 01.01.2021</t>
  </si>
  <si>
    <t>Медицинские организации других субъектов РФ</t>
  </si>
  <si>
    <t>Всего, комплексных посещений</t>
  </si>
  <si>
    <t>Плановые объемы медицинской помощи в связи с заболеваниями в амбулаторных условиях на 2022 год (УЗИ сердечно-сосудистой системы)</t>
  </si>
  <si>
    <t>Плановые объемы медицинской помощи в связи с заболеваниями в амбулаторных условиях на 2022 год (Эндоскопические исследования)</t>
  </si>
  <si>
    <t>Плановые объемы медицинской помощи в связи с заболеваниями в амбулаторных условиях на 2022 год (Паталого анатомическое исследование биопсийного материала с целью диагностики онкологических заболеваний)</t>
  </si>
  <si>
    <t>Плановые объемы медицинской помощи в связи с заболеваниями в амбулаторных условиях на 2022 год</t>
  </si>
  <si>
    <t>Плановые объемы медицинской помощи в связи с заболеваниями в амбулаторных условиях на 2022 год (медицинская реабилитация)</t>
  </si>
  <si>
    <t>Таблица 2.1</t>
  </si>
  <si>
    <t>Плановые объемы медицинской помощи в связи с заболеваниями в амбулаторных условиях на 2022 год (компьютерная томография)</t>
  </si>
  <si>
    <t>Таблица 2.2</t>
  </si>
  <si>
    <t>Плановые объемы медицинской помощи в связи с заболеваниями в амбулаторных условиях на 2022 год (магнитно-резонансная томография)</t>
  </si>
  <si>
    <t>Таблица 2.3</t>
  </si>
  <si>
    <t>Таблица 2.4</t>
  </si>
  <si>
    <t>Таблица 2.5</t>
  </si>
  <si>
    <t>Таблица 2.6</t>
  </si>
  <si>
    <t>Таблица 2.7</t>
  </si>
  <si>
    <t>Таблица 2.8</t>
  </si>
  <si>
    <t>Плановые объемы медицинской помощи в амбулаторных условиях на 2022 год, диспансеризация</t>
  </si>
  <si>
    <t>Плановые объемы медицинской помощи в амбулаторных условиях на 2022 год, посещения с иными целями</t>
  </si>
  <si>
    <t>Плановые объемы медицинской помощи в амбулаторных условиях на 2022 год, неотложная помощь</t>
  </si>
  <si>
    <t>Всего,  посещений</t>
  </si>
  <si>
    <t>Объемы медицинской помощи в условиях круглосуточного стационара (не включая ВМП и медицинскую реабилитацию) на 2022 год</t>
  </si>
  <si>
    <t>Объемы высокотехнологичной медицинской помощи в условиях круглосуточного стационара  на 2022 год</t>
  </si>
  <si>
    <t>случаи</t>
  </si>
  <si>
    <t>Абдоминальная хирургия (хирургия)</t>
  </si>
  <si>
    <t>1.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</si>
  <si>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</si>
  <si>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</si>
  <si>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Хирургическое лечение новообразований надпочечников и забрюшинного пространства</t>
  </si>
  <si>
    <t>Акушерство и гинекология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</si>
  <si>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генно-инженерных, биологических, онтогенетических, молекулярно-генетических и иммуногенетических методов коррекции</t>
  </si>
  <si>
    <t>Хирургическое органосохраняющее и реконструктивно-пластическое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доступов</t>
  </si>
  <si>
    <t>Гастроэнтерология</t>
  </si>
  <si>
    <t>Поликомпонентная терапия при язвенном колите и болезни Крона 3 и 4 степени активности, гормонозависимых и гормонорезистентных формах, тяжелой форме целиакии химиотерапевтическими и генно-инженерными биологическими лекарственными препаратами под контролем иммунологических, морфологических, гистохимических инструментальных исследований</t>
  </si>
  <si>
    <t>Поликомпонентная терапия при аутоиммунном перекресте с применением химиотерапевтических, генно-инженерных биологических и противовирусных лекарственных препаратов под контролем иммунологических, морфологических, гистохимических инструментальных исследований (включая магнитно-резонансную холангиографию)</t>
  </si>
  <si>
    <t>Гематология</t>
  </si>
  <si>
    <t>Комплексное лечение, включая полихимиотерапию, иммунотерапию, трансфузионную терапию препаратами крови и плазмы, методы экстракорпорального воздействия на кровь, дистанционную лучевую терапию, хирургические методы лечения при апластических анемиях, апластических, цитопенических и цитолитических синдромах, агранулоцитозе, нарушениях плазменного и тромбоцитарного гемостаза, острой лучевой болезни</t>
  </si>
  <si>
    <t>Интенсивная терапия, включающая методы экстракорпорального воздействия на кровь у больных с порфириями</t>
  </si>
  <si>
    <t>Детская хирургия в период новорожденности</t>
  </si>
  <si>
    <t>Реконструктивно-пластические операции на грудной клетке при пороках развития у новорожденных (пороки легких, бронхов, пищевода), в том числе торакоскопические</t>
  </si>
  <si>
    <t>Дерматовенерология</t>
  </si>
  <si>
    <t>Комплексное лечение больных тяжелыми распространенными формами псориаза, атопического дерматита, истинной пузырчатки, локализованной склеродермии, лучевого дерматита</t>
  </si>
  <si>
    <t>Комбустиология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</si>
  <si>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</si>
  <si>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</si>
  <si>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Нейрохирургия</t>
  </si>
  <si>
    <t>Микрохирургические вмешательства с использованием операционного микроскопа, стереотаксической биопсии, интраоперационной навигации и нейрофизиологического мониторинга при внутримозговых новообразованиях головного мозга и каверномах функционально значимых зон головного мозга</t>
  </si>
  <si>
    <t>Микрохирургические, эндоскопические вмешательства при глиомах зрительных нервов и хиазмы, краниофарингиомах, аденомах гипофиза, невриномах, в том числе внутричерепных новообразованиях при нейрофиброматозе I - II типов, врожденных (коллоидных, дермоидных, эпидермоидных) церебральных кистах, злокачественных и доброкачественных новообразований шишковидной железы (в том числе кистозных), туберозном склерозе, гамартозе</t>
  </si>
  <si>
    <t>Микрохирургические, эндоскопические, стереотаксические, а также комбинированные вмешательства при различных новообразованиях и других объемных процессах основания черепа и лицевого скелета, врастающих в полость черепа</t>
  </si>
  <si>
    <t>Микрохирургические вмешательства при патологии сосудов головного и спинного мозга, внутримозговых и внутрижелудочковых гематомах</t>
  </si>
  <si>
    <t>Реконструктивные вмешательства на экстракраниальных отделах церебральных артерий</t>
  </si>
  <si>
    <t>Внутрисосудистый тромболизис при окклюзиях церебральных артерий и синусов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</si>
  <si>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</si>
  <si>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детей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</si>
  <si>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</si>
  <si>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</si>
  <si>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</si>
  <si>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</si>
  <si>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</si>
  <si>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Онкология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</si>
  <si>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</si>
  <si>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фотодинамическая терапия, лазерная и криодеструкция и др.) при злокачественных новообразованиях, в том числе у детей</t>
  </si>
  <si>
    <t xml:space="preserve">Комбинированное лечение злокачественных новообразований, сочетающее обширные хирургические вмешательства и противоопухолевое лечение лекарственными препаратами, требующее интенсивной поддерживающей и коррегирующей терапии </t>
  </si>
  <si>
    <t>Оториноларингология</t>
  </si>
  <si>
    <t>Реконструктивные операции на звукопроводящем аппарате среднего уха</t>
  </si>
  <si>
    <t>Хирургическое лечение болезни Меньера и других нарушений вестибулярной функции</t>
  </si>
  <si>
    <t>Хирургическое лечение доброкачественных новообразований околоносовых пазух, основания черепа и среднего уха</t>
  </si>
  <si>
    <t>Хирургические вмешательства на околоносовых пазухах, требующие реконструкции лицевого скелета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</si>
  <si>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</si>
  <si>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</si>
  <si>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</si>
  <si>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Педиатрия</t>
  </si>
  <si>
    <t>Поликомпонентное лечение болезни Вильсона, болезни Гоше, мальабсорбции с применением химиотерапевтических лекарственных препаратов</t>
  </si>
  <si>
    <t>Поликомпонентное иммуносупрессивное лечение локальных и распространенных форм системного склероза</t>
  </si>
  <si>
    <t>Поликомпонентное лечение кардиомиопатий, миокардитов, перикардитов, эндокардитов с недостаточностью кровообращения II - IV функционального класса (NYHA), резистентных нарушений сердечного ритма и проводимости сердца с аритмогенной дисфункцией миокарда с применением кардиотропных, химиотерапевтических и генно-инженерных биологических лекарственных препаратов</t>
  </si>
  <si>
    <t>Поликомпонентное лечение тяжелых форм аутоиммунного и врожденных моногенных форм сахарного диабета и гиперинсулинизма с использованием систем суточного мониторирования глюкозы и помповых дозаторов инсулина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</si>
  <si>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</si>
  <si>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гормональных и химиотерапевтических лекарственных препаратов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</si>
  <si>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</si>
  <si>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 стента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</si>
  <si>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2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</si>
  <si>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3 стентов в сосуд (сосуды))</t>
  </si>
  <si>
    <t>Коронарная реваскуляризация миокарда с применением ангиопластики в сочетании со стентированием при ишемической болезни сердца (баллонная вазодилатация с установкой 1-3 стентов в сосуд (сосуды))</t>
  </si>
  <si>
    <t xml:space="preserve">Коронарные ангиопластика или стентирование в сочетании с внутрисосудистой визуализацией (внутрисосудистый ультразвук или оптико-когерентная томография) и/или в сочетании с оценкой гемодинамической значимости стеноза по данным физиологической оценки коронарного кровотока (фракционный резерв кровотока или моментальный резерв кровотока) при ишемической болезни сердца 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</si>
  <si>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</si>
  <si>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 у детей</t>
  </si>
  <si>
    <t>Эндоваскулярная, хирургическая коррекция нарушений ритма сердца без имплантации кардиовертера-дефибриллятора</t>
  </si>
  <si>
    <t xml:space="preserve">Эндоваскулярная тромбэкстракция при остром ишемическом инсульте </t>
  </si>
  <si>
    <t>Коронарная реваскуляризация миокарда с применением аортокоронарного шунтирования при ишемической болезни и различных формах сочетанной патологии</t>
  </si>
  <si>
    <t>Эндоскопические и эндоваскулярные операции на органах грудной полости</t>
  </si>
  <si>
    <t>Расширенные и реконструктивно-пластические операции на органах грудной полости</t>
  </si>
  <si>
    <t>Травматология и ортопедия</t>
  </si>
  <si>
    <t>Реконструктивные и декомпрессивные операции при травмах и заболеваниях позвоночника с резекцией позвонков, корригирующей вертебротомией с использованием протезов тел позвонков и межпозвонковых дисков, костного цемента и остеозамещающих материалов с применением погружных и наружных фиксирующих устройств</t>
  </si>
  <si>
    <t>Пластика крупных суставов конечностей с восстановлением целостности внутрисуставных образований, замещением костно-хрящевых дефектов синтетическими и биологическими материалами</t>
  </si>
  <si>
    <t>Реконструктивно-пластические операции при комбинированных дефектах и деформациях дистальных отделов конечностей с использованием чрескостных аппаратов и прецизионной техники, а также замещением мягкотканных и костных хрящевых дефектов синтетическими и биологическими материалами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</si>
  <si>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</si>
  <si>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</si>
  <si>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</si>
  <si>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Реконструктивные и корригирующие операции при сколиотических деформациях позвоночника 3 - 4 степени с применением имплантатов, стабилизирующих систем, аппаратов внешней фиксации, в том числе у детей, в сочетании с аномалией развития грудной клетки</t>
  </si>
  <si>
    <t>Урология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</si>
  <si>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</si>
  <si>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Оперативные вмешательства на органах мочеполовой системы с использованием лапароскопической техники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</si>
  <si>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</si>
  <si>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</si>
  <si>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Челюстно-лицевая хирургия</t>
  </si>
  <si>
    <t>Реконструктивно-пластические операции при врожденных пороках развития черепно-челюстно-лицевой области</t>
  </si>
  <si>
    <t>Реконструктивно-пластические операции по устранению обширных дефектов и деформаций мягких тканей, отдельных анатомических зон и (или) структур головы, лица и шеи</t>
  </si>
  <si>
    <t>Эндокринология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</si>
  <si>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</si>
  <si>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Комплексное лечение тяжелых форм АКТГ-синдрома</t>
  </si>
  <si>
    <t>Плановые объемы и финансовое обеспечение высокотехнологичной медицинской помощи (ВМП) в условиях круглосуточного стационара на 2022 год</t>
  </si>
  <si>
    <t>Таблица 6.1.</t>
  </si>
  <si>
    <t>финансовое обеспечение, руб.</t>
  </si>
  <si>
    <t>Объемы  медицинской реабилитации в условиях круглосуточного стационара  на 2022 год</t>
  </si>
  <si>
    <t>Объемы  медицинской помощи в условиях дневных стационаров на 2022 год</t>
  </si>
  <si>
    <t xml:space="preserve">Скорая помощь, плановые объемы на 2022 год </t>
  </si>
  <si>
    <t>Всего, объемы скорой помощи</t>
  </si>
  <si>
    <t>вызовов</t>
  </si>
  <si>
    <t>в том числе вызовов с проведением тромболитической терапии</t>
  </si>
  <si>
    <t>Плановые объемы медицинской помощи в амбулаторных условиях на 2022 год, профилактические осмотры</t>
  </si>
  <si>
    <t>Плановые объемы медицинской помощи в связи с заболеваниями в амбулаторных условиях на 2022 год (Тестирование на выявление covid-19)</t>
  </si>
  <si>
    <t>Плановые объемы медицинской помощи в амбулаторных условиях на 2022 год, УЗИ плода (1 триместр)</t>
  </si>
  <si>
    <t>Таблица 3.3</t>
  </si>
  <si>
    <t>Таблица 3.2</t>
  </si>
  <si>
    <t>Таблица 3.1</t>
  </si>
  <si>
    <t>Таблица 3</t>
  </si>
  <si>
    <t>Таблица 3.4</t>
  </si>
  <si>
    <t>Плановые объемы медицинской помощи в амбулаторных условиях на 2022 год,  комплексное исследование для диагностики фоновых и предраковых заболеваний репродуктивных органов у женщин</t>
  </si>
  <si>
    <t>Таблица 3.5</t>
  </si>
  <si>
    <t>Плановые объемы медицинской помощи в амбулаторных условиях на 2022 год, определение антигена D системы Резус (резус-фактор плода)</t>
  </si>
  <si>
    <t>в том числе углубленная диспансеризация</t>
  </si>
  <si>
    <t>Плановые объемы медицинской помощи в связи с заболеваниями в амбулаторных условиях на 2022 год (Малекулярно-генетические исследования с целью диагностики онкологических заболеваний)</t>
  </si>
  <si>
    <t>январь</t>
  </si>
  <si>
    <t>февраль</t>
  </si>
  <si>
    <t>март</t>
  </si>
  <si>
    <t>протокол №2 от 18.02.2022</t>
  </si>
  <si>
    <t>в том числе помесячно</t>
  </si>
  <si>
    <t>протокол 18.02.2022</t>
  </si>
  <si>
    <t>протокол №2 от 28.02.2022</t>
  </si>
  <si>
    <t>протокол 2 от 18.02.2022</t>
  </si>
  <si>
    <t>ФГБУ "НМИЦ ТО имени академика Г.А. Илизарова" Минздрава России</t>
  </si>
  <si>
    <t>протокол №4 от 04.04.2022</t>
  </si>
  <si>
    <t>протокол 4 от 04.04.2022</t>
  </si>
  <si>
    <t>1 квартал до корректировки</t>
  </si>
  <si>
    <t>Всего, услуг (на 22.06.2022)</t>
  </si>
  <si>
    <t>Протокол 5</t>
  </si>
  <si>
    <t>Объемы, случаев лечения (на 20.05.2022)</t>
  </si>
  <si>
    <t>Объемы, госпитализаций (на 20.05.2022)</t>
  </si>
  <si>
    <t>Приложение 1</t>
  </si>
  <si>
    <t>1 квартал по состоянию на 04.04.2022</t>
  </si>
  <si>
    <t>Всего обращений по состоянию на 04.04.2022</t>
  </si>
  <si>
    <t>Протокол 6 от 22.06.2022</t>
  </si>
  <si>
    <t>Всего обращений по состоянию на 22.06.2022</t>
  </si>
  <si>
    <t>Всего посещений по состоянию на 04.04.2022</t>
  </si>
  <si>
    <t>Всего, посещений на 01.01.2022</t>
  </si>
  <si>
    <t>протокол 6</t>
  </si>
  <si>
    <t>Всего, услуг (на 20.05.2022)</t>
  </si>
  <si>
    <t>протокол 6 от 22.06.2022</t>
  </si>
  <si>
    <t xml:space="preserve">в том числе </t>
  </si>
  <si>
    <t>Всего, услуг по состоянию на 22.06.2022</t>
  </si>
  <si>
    <t>Протокол 6</t>
  </si>
  <si>
    <t>Объемы, случаев лечения (на 22.06.2022</t>
  </si>
  <si>
    <t>Объемы, госпитализаций (на 22.06.2022)</t>
  </si>
  <si>
    <t xml:space="preserve">Объемы высокотехнологичной медицинской помощи на 22.06.2022, всего,  госпитализаций </t>
  </si>
  <si>
    <t>протокол 5</t>
  </si>
  <si>
    <t>Всего по состоянию на 22.06.2022, госпитализаций</t>
  </si>
  <si>
    <t>Всего обращений по состоянию на 27.07.2022</t>
  </si>
  <si>
    <t>корректировка протокол 8</t>
  </si>
  <si>
    <t>ГБУ "Курганский областной центр медицинской профилактики, лечебной физкультуры и спортивной медицины"</t>
  </si>
  <si>
    <t>Всего посещений по состоянию на 27.07.2022</t>
  </si>
  <si>
    <t>Всего услуг на 27.07.2022</t>
  </si>
  <si>
    <t>протокол 8 от 27.07.2022</t>
  </si>
  <si>
    <t>Всего, услуг по состоянию на 27.07.2022</t>
  </si>
  <si>
    <t>Всего, услуг (на 27.07.2022)</t>
  </si>
  <si>
    <t>Объемы, госпитализаций (на 27.07.2022)</t>
  </si>
  <si>
    <t>корректировка протокол 8 от 27.07.2022</t>
  </si>
  <si>
    <t>июль</t>
  </si>
  <si>
    <t>август</t>
  </si>
  <si>
    <t>сентябрь</t>
  </si>
  <si>
    <t>Всего по состоянию на 27.07.2022, госпитализаций</t>
  </si>
  <si>
    <t>Объемы, случаев лечения (на 27.07.2022</t>
  </si>
  <si>
    <t>протокол 8</t>
  </si>
  <si>
    <t>к протоколу заседания комиссии по разработке территориальной программы ОМС Курганской области от 27.07.2022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</si>
</sst>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_-* #,##0.00_₽_-;\-* #,##0.00_₽_-;_-* &quot;-&quot;??_₽_-;_-@_-"/>
    <numFmt numFmtId="165" formatCode="_-* #,##0_₽_-;\-* #,##0_₽_-;_-* &quot;-&quot;??_₽_-;_-@_-"/>
    <numFmt numFmtId="166" formatCode="0.00_ ;[Red]\-0.00\ "/>
    <numFmt numFmtId="167" formatCode="#,##0.00\ _₽"/>
    <numFmt numFmtId="169" formatCode="#,##0_ ;[Red]\-#,##0\ "/>
  </numFmts>
  <fonts count="3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2"/>
      <color indexed="8"/>
      <name val="Arial"/>
      <family val="2"/>
      <charset val="204"/>
    </font>
    <font>
      <sz val="12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sz val="12"/>
      <color theme="9" tint="-0.249977111117893"/>
      <name val="Arial"/>
      <family val="2"/>
      <charset val="204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  <charset val="204"/>
    </font>
    <font>
      <sz val="10"/>
      <name val="Arial Cyr"/>
      <charset val="204"/>
    </font>
    <font>
      <i/>
      <sz val="10"/>
      <color theme="1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12"/>
      <color theme="1"/>
      <name val="Arial"/>
      <family val="2"/>
      <charset val="204"/>
    </font>
    <font>
      <b/>
      <i/>
      <sz val="12"/>
      <color theme="1"/>
      <name val="Arial"/>
      <family val="2"/>
      <charset val="204"/>
    </font>
    <font>
      <sz val="10"/>
      <color indexed="8"/>
      <name val="Arial"/>
      <family val="2"/>
      <charset val="204"/>
    </font>
  </fonts>
  <fills count="3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48">
    <xf numFmtId="0" fontId="0" fillId="0" borderId="0"/>
    <xf numFmtId="164" fontId="1" fillId="0" borderId="0" applyFont="0" applyFill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8" fillId="6" borderId="0" applyNumberFormat="0" applyBorder="0" applyAlignment="0" applyProtection="0"/>
    <xf numFmtId="0" fontId="8" fillId="9" borderId="0" applyNumberFormat="0" applyBorder="0" applyAlignment="0" applyProtection="0"/>
    <xf numFmtId="0" fontId="8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9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20" borderId="0" applyNumberFormat="0" applyBorder="0" applyAlignment="0" applyProtection="0"/>
    <xf numFmtId="0" fontId="10" fillId="4" borderId="0" applyNumberFormat="0" applyBorder="0" applyAlignment="0" applyProtection="0"/>
    <xf numFmtId="0" fontId="11" fillId="21" borderId="3" applyNumberFormat="0" applyAlignment="0" applyProtection="0"/>
    <xf numFmtId="0" fontId="12" fillId="22" borderId="4" applyNumberFormat="0" applyAlignment="0" applyProtection="0"/>
    <xf numFmtId="0" fontId="13" fillId="0" borderId="0" applyNumberFormat="0" applyFill="0" applyBorder="0" applyAlignment="0" applyProtection="0"/>
    <xf numFmtId="0" fontId="14" fillId="5" borderId="0" applyNumberFormat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8" borderId="3" applyNumberFormat="0" applyAlignment="0" applyProtection="0"/>
    <xf numFmtId="0" fontId="19" fillId="0" borderId="8" applyNumberFormat="0" applyFill="0" applyAlignment="0" applyProtection="0"/>
    <xf numFmtId="0" fontId="20" fillId="23" borderId="0" applyNumberFormat="0" applyBorder="0" applyAlignment="0" applyProtection="0"/>
    <xf numFmtId="0" fontId="8" fillId="24" borderId="9" applyNumberFormat="0" applyFont="0" applyAlignment="0" applyProtection="0"/>
    <xf numFmtId="0" fontId="21" fillId="21" borderId="10" applyNumberFormat="0" applyAlignment="0" applyProtection="0"/>
    <xf numFmtId="0" fontId="22" fillId="0" borderId="0" applyNumberFormat="0" applyFill="0" applyBorder="0" applyAlignment="0" applyProtection="0"/>
    <xf numFmtId="0" fontId="23" fillId="0" borderId="11" applyNumberFormat="0" applyFill="0" applyAlignment="0" applyProtection="0"/>
    <xf numFmtId="0" fontId="24" fillId="0" borderId="0" applyNumberFormat="0" applyFill="0" applyBorder="0" applyAlignment="0" applyProtection="0"/>
    <xf numFmtId="0" fontId="8" fillId="0" borderId="0"/>
    <xf numFmtId="0" fontId="29" fillId="0" borderId="0"/>
    <xf numFmtId="0" fontId="31" fillId="0" borderId="0"/>
    <xf numFmtId="0" fontId="1" fillId="0" borderId="0"/>
    <xf numFmtId="164" fontId="1" fillId="0" borderId="0" applyFont="0" applyFill="0" applyBorder="0" applyAlignment="0" applyProtection="0"/>
  </cellStyleXfs>
  <cellXfs count="345">
    <xf numFmtId="0" fontId="0" fillId="0" borderId="0" xfId="0"/>
    <xf numFmtId="0" fontId="2" fillId="2" borderId="0" xfId="0" applyFont="1" applyFill="1"/>
    <xf numFmtId="0" fontId="2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wrapText="1"/>
    </xf>
    <xf numFmtId="0" fontId="4" fillId="2" borderId="0" xfId="0" applyFont="1" applyFill="1"/>
    <xf numFmtId="0" fontId="3" fillId="2" borderId="0" xfId="0" applyFont="1" applyFill="1"/>
    <xf numFmtId="49" fontId="2" fillId="2" borderId="0" xfId="0" applyNumberFormat="1" applyFont="1" applyFill="1" applyAlignment="1">
      <alignment horizontal="center" wrapText="1"/>
    </xf>
    <xf numFmtId="0" fontId="7" fillId="2" borderId="1" xfId="0" applyFont="1" applyFill="1" applyBorder="1" applyAlignment="1">
      <alignment horizontal="left" vertical="center" wrapText="1"/>
    </xf>
    <xf numFmtId="3" fontId="4" fillId="2" borderId="1" xfId="0" applyNumberFormat="1" applyFont="1" applyFill="1" applyBorder="1" applyAlignment="1">
      <alignment horizontal="right" indent="1"/>
    </xf>
    <xf numFmtId="3" fontId="3" fillId="2" borderId="0" xfId="0" applyNumberFormat="1" applyFont="1" applyFill="1"/>
    <xf numFmtId="3" fontId="2" fillId="2" borderId="0" xfId="0" applyNumberFormat="1" applyFont="1" applyFill="1"/>
    <xf numFmtId="3" fontId="2" fillId="2" borderId="0" xfId="0" applyNumberFormat="1" applyFont="1" applyFill="1" applyAlignment="1">
      <alignment horizontal="right"/>
    </xf>
    <xf numFmtId="3" fontId="2" fillId="2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wrapText="1"/>
    </xf>
    <xf numFmtId="3" fontId="2" fillId="2" borderId="1" xfId="1" applyNumberFormat="1" applyFont="1" applyFill="1" applyBorder="1" applyAlignment="1">
      <alignment wrapText="1"/>
    </xf>
    <xf numFmtId="3" fontId="6" fillId="2" borderId="1" xfId="0" applyNumberFormat="1" applyFont="1" applyFill="1" applyBorder="1" applyAlignment="1">
      <alignment wrapText="1"/>
    </xf>
    <xf numFmtId="3" fontId="5" fillId="2" borderId="0" xfId="0" applyNumberFormat="1" applyFont="1" applyFill="1" applyBorder="1" applyAlignment="1">
      <alignment wrapText="1"/>
    </xf>
    <xf numFmtId="3" fontId="3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wrapText="1"/>
    </xf>
    <xf numFmtId="3" fontId="2" fillId="2" borderId="0" xfId="0" applyNumberFormat="1" applyFont="1" applyFill="1" applyAlignment="1">
      <alignment horizontal="right" wrapText="1"/>
    </xf>
    <xf numFmtId="0" fontId="4" fillId="2" borderId="0" xfId="0" applyFont="1" applyFill="1" applyAlignment="1"/>
    <xf numFmtId="165" fontId="26" fillId="0" borderId="1" xfId="1" applyNumberFormat="1" applyFont="1" applyBorder="1"/>
    <xf numFmtId="0" fontId="27" fillId="0" borderId="1" xfId="0" applyFont="1" applyBorder="1"/>
    <xf numFmtId="165" fontId="27" fillId="0" borderId="1" xfId="1" applyNumberFormat="1" applyFont="1" applyBorder="1" applyAlignment="1">
      <alignment vertical="center"/>
    </xf>
    <xf numFmtId="165" fontId="27" fillId="2" borderId="1" xfId="1" applyNumberFormat="1" applyFont="1" applyFill="1" applyBorder="1" applyAlignment="1">
      <alignment vertical="center"/>
    </xf>
    <xf numFmtId="0" fontId="2" fillId="2" borderId="0" xfId="0" applyFont="1" applyFill="1" applyAlignment="1">
      <alignment horizontal="right"/>
    </xf>
    <xf numFmtId="0" fontId="4" fillId="2" borderId="1" xfId="0" applyFont="1" applyFill="1" applyBorder="1" applyAlignment="1"/>
    <xf numFmtId="0" fontId="2" fillId="2" borderId="1" xfId="0" applyFont="1" applyFill="1" applyBorder="1"/>
    <xf numFmtId="0" fontId="4" fillId="2" borderId="1" xfId="0" applyFont="1" applyFill="1" applyBorder="1"/>
    <xf numFmtId="0" fontId="4" fillId="2" borderId="16" xfId="0" applyFont="1" applyFill="1" applyBorder="1" applyAlignment="1"/>
    <xf numFmtId="166" fontId="2" fillId="2" borderId="0" xfId="0" applyNumberFormat="1" applyFont="1" applyFill="1"/>
    <xf numFmtId="166" fontId="3" fillId="2" borderId="0" xfId="0" applyNumberFormat="1" applyFont="1" applyFill="1"/>
    <xf numFmtId="3" fontId="2" fillId="2" borderId="1" xfId="0" applyNumberFormat="1" applyFont="1" applyFill="1" applyBorder="1"/>
    <xf numFmtId="0" fontId="4" fillId="2" borderId="2" xfId="0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0" fontId="2" fillId="2" borderId="0" xfId="0" applyFont="1" applyFill="1" applyAlignment="1"/>
    <xf numFmtId="0" fontId="2" fillId="2" borderId="0" xfId="0" applyFont="1" applyFill="1" applyAlignment="1">
      <alignment wrapText="1"/>
    </xf>
    <xf numFmtId="0" fontId="2" fillId="0" borderId="1" xfId="0" applyFont="1" applyFill="1" applyBorder="1"/>
    <xf numFmtId="0" fontId="2" fillId="0" borderId="0" xfId="0" applyFont="1" applyFill="1"/>
    <xf numFmtId="0" fontId="4" fillId="0" borderId="0" xfId="0" applyFont="1" applyFill="1" applyAlignment="1"/>
    <xf numFmtId="0" fontId="4" fillId="0" borderId="1" xfId="0" applyFont="1" applyFill="1" applyBorder="1"/>
    <xf numFmtId="0" fontId="4" fillId="0" borderId="16" xfId="0" applyFont="1" applyFill="1" applyBorder="1" applyAlignment="1"/>
    <xf numFmtId="0" fontId="3" fillId="0" borderId="0" xfId="0" applyFont="1" applyFill="1"/>
    <xf numFmtId="3" fontId="3" fillId="0" borderId="1" xfId="0" applyNumberFormat="1" applyFont="1" applyFill="1" applyBorder="1" applyAlignment="1">
      <alignment wrapText="1"/>
    </xf>
    <xf numFmtId="3" fontId="3" fillId="0" borderId="0" xfId="0" applyNumberFormat="1" applyFont="1" applyFill="1" applyAlignment="1">
      <alignment horizontal="right" indent="1"/>
    </xf>
    <xf numFmtId="3" fontId="3" fillId="0" borderId="0" xfId="0" applyNumberFormat="1" applyFont="1" applyFill="1"/>
    <xf numFmtId="3" fontId="2" fillId="0" borderId="0" xfId="0" applyNumberFormat="1" applyFont="1" applyFill="1"/>
    <xf numFmtId="3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2" fillId="0" borderId="0" xfId="0" applyNumberFormat="1" applyFont="1" applyFill="1" applyAlignment="1">
      <alignment horizontal="center" wrapText="1"/>
    </xf>
    <xf numFmtId="3" fontId="3" fillId="0" borderId="1" xfId="0" applyNumberFormat="1" applyFont="1" applyFill="1" applyBorder="1" applyAlignment="1">
      <alignment horizontal="right" wrapText="1" indent="1"/>
    </xf>
    <xf numFmtId="3" fontId="2" fillId="0" borderId="1" xfId="0" applyNumberFormat="1" applyFont="1" applyFill="1" applyBorder="1"/>
    <xf numFmtId="3" fontId="4" fillId="0" borderId="1" xfId="0" applyNumberFormat="1" applyFont="1" applyFill="1" applyBorder="1" applyAlignment="1">
      <alignment horizontal="right" indent="1"/>
    </xf>
    <xf numFmtId="3" fontId="6" fillId="0" borderId="1" xfId="0" applyNumberFormat="1" applyFont="1" applyFill="1" applyBorder="1" applyAlignment="1">
      <alignment wrapText="1"/>
    </xf>
    <xf numFmtId="0" fontId="4" fillId="0" borderId="0" xfId="0" applyFont="1" applyFill="1"/>
    <xf numFmtId="3" fontId="5" fillId="0" borderId="0" xfId="0" applyNumberFormat="1" applyFont="1" applyFill="1" applyBorder="1" applyAlignment="1">
      <alignment wrapText="1"/>
    </xf>
    <xf numFmtId="166" fontId="3" fillId="0" borderId="0" xfId="0" applyNumberFormat="1" applyFont="1" applyFill="1"/>
    <xf numFmtId="166" fontId="2" fillId="0" borderId="0" xfId="0" applyNumberFormat="1" applyFont="1" applyFill="1"/>
    <xf numFmtId="165" fontId="25" fillId="2" borderId="1" xfId="1" applyNumberFormat="1" applyFont="1" applyFill="1" applyBorder="1" applyAlignment="1">
      <alignment wrapText="1"/>
    </xf>
    <xf numFmtId="165" fontId="25" fillId="2" borderId="1" xfId="1" applyNumberFormat="1" applyFont="1" applyFill="1" applyBorder="1" applyAlignment="1">
      <alignment vertical="top" wrapText="1"/>
    </xf>
    <xf numFmtId="0" fontId="2" fillId="0" borderId="0" xfId="0" applyFont="1" applyFill="1" applyAlignment="1"/>
    <xf numFmtId="1" fontId="2" fillId="0" borderId="1" xfId="0" applyNumberFormat="1" applyFont="1" applyFill="1" applyBorder="1"/>
    <xf numFmtId="4" fontId="2" fillId="2" borderId="1" xfId="0" applyNumberFormat="1" applyFont="1" applyFill="1" applyBorder="1" applyAlignment="1">
      <alignment horizontal="center" wrapText="1"/>
    </xf>
    <xf numFmtId="3" fontId="31" fillId="0" borderId="1" xfId="45" applyNumberFormat="1" applyFill="1" applyBorder="1" applyAlignment="1"/>
    <xf numFmtId="3" fontId="7" fillId="0" borderId="1" xfId="45" applyNumberFormat="1" applyFont="1" applyFill="1" applyBorder="1" applyAlignment="1"/>
    <xf numFmtId="4" fontId="2" fillId="2" borderId="1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0" fontId="3" fillId="25" borderId="0" xfId="0" applyFont="1" applyFill="1"/>
    <xf numFmtId="0" fontId="4" fillId="25" borderId="0" xfId="0" applyFont="1" applyFill="1" applyAlignment="1"/>
    <xf numFmtId="49" fontId="2" fillId="25" borderId="1" xfId="0" applyNumberFormat="1" applyFont="1" applyFill="1" applyBorder="1" applyAlignment="1">
      <alignment horizontal="center" wrapText="1"/>
    </xf>
    <xf numFmtId="1" fontId="2" fillId="25" borderId="1" xfId="0" applyNumberFormat="1" applyFont="1" applyFill="1" applyBorder="1"/>
    <xf numFmtId="0" fontId="2" fillId="25" borderId="1" xfId="0" applyFont="1" applyFill="1" applyBorder="1"/>
    <xf numFmtId="166" fontId="3" fillId="25" borderId="0" xfId="0" applyNumberFormat="1" applyFont="1" applyFill="1"/>
    <xf numFmtId="0" fontId="25" fillId="0" borderId="0" xfId="0" applyFont="1"/>
    <xf numFmtId="165" fontId="32" fillId="0" borderId="1" xfId="1" applyNumberFormat="1" applyFont="1" applyBorder="1" applyAlignment="1">
      <alignment horizontal="center" vertical="center" wrapText="1"/>
    </xf>
    <xf numFmtId="165" fontId="27" fillId="0" borderId="1" xfId="1" applyNumberFormat="1" applyFont="1" applyBorder="1"/>
    <xf numFmtId="43" fontId="27" fillId="0" borderId="1" xfId="1" applyNumberFormat="1" applyFont="1" applyBorder="1" applyAlignment="1">
      <alignment vertical="center"/>
    </xf>
    <xf numFmtId="0" fontId="25" fillId="0" borderId="0" xfId="0" applyFont="1" applyAlignment="1">
      <alignment vertical="center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vertical="center" wrapText="1"/>
    </xf>
    <xf numFmtId="165" fontId="26" fillId="0" borderId="1" xfId="1" applyNumberFormat="1" applyFont="1" applyBorder="1" applyAlignment="1">
      <alignment vertical="center"/>
    </xf>
    <xf numFmtId="0" fontId="30" fillId="0" borderId="0" xfId="0" applyFont="1"/>
    <xf numFmtId="3" fontId="3" fillId="2" borderId="1" xfId="0" applyNumberFormat="1" applyFont="1" applyFill="1" applyBorder="1" applyAlignment="1">
      <alignment vertical="center" wrapText="1"/>
    </xf>
    <xf numFmtId="3" fontId="33" fillId="2" borderId="1" xfId="0" applyNumberFormat="1" applyFont="1" applyFill="1" applyBorder="1" applyAlignment="1">
      <alignment horizontal="center" vertical="center" wrapText="1"/>
    </xf>
    <xf numFmtId="3" fontId="33" fillId="2" borderId="1" xfId="0" applyNumberFormat="1" applyFont="1" applyFill="1" applyBorder="1" applyAlignment="1">
      <alignment wrapText="1"/>
    </xf>
    <xf numFmtId="3" fontId="34" fillId="2" borderId="1" xfId="1" applyNumberFormat="1" applyFont="1" applyFill="1" applyBorder="1" applyAlignment="1">
      <alignment wrapText="1"/>
    </xf>
    <xf numFmtId="3" fontId="35" fillId="2" borderId="1" xfId="0" applyNumberFormat="1" applyFont="1" applyFill="1" applyBorder="1" applyAlignment="1">
      <alignment horizontal="right" indent="1"/>
    </xf>
    <xf numFmtId="0" fontId="27" fillId="0" borderId="1" xfId="0" applyFont="1" applyFill="1" applyBorder="1" applyAlignment="1">
      <alignment horizontal="left" vertical="center" wrapText="1"/>
    </xf>
    <xf numFmtId="167" fontId="26" fillId="0" borderId="1" xfId="0" applyNumberFormat="1" applyFont="1" applyFill="1" applyBorder="1" applyAlignment="1">
      <alignment horizontal="center" vertical="center" wrapText="1"/>
    </xf>
    <xf numFmtId="165" fontId="2" fillId="2" borderId="0" xfId="0" applyNumberFormat="1" applyFont="1" applyFill="1"/>
    <xf numFmtId="0" fontId="36" fillId="2" borderId="1" xfId="0" applyFont="1" applyFill="1" applyBorder="1" applyAlignment="1">
      <alignment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26" borderId="0" xfId="0" applyNumberFormat="1" applyFont="1" applyFill="1" applyAlignment="1">
      <alignment wrapText="1"/>
    </xf>
    <xf numFmtId="0" fontId="4" fillId="26" borderId="0" xfId="0" applyFont="1" applyFill="1" applyAlignment="1"/>
    <xf numFmtId="3" fontId="3" fillId="26" borderId="1" xfId="0" applyNumberFormat="1" applyFont="1" applyFill="1" applyBorder="1" applyAlignment="1">
      <alignment wrapText="1"/>
    </xf>
    <xf numFmtId="3" fontId="6" fillId="26" borderId="1" xfId="0" applyNumberFormat="1" applyFont="1" applyFill="1" applyBorder="1" applyAlignment="1">
      <alignment wrapText="1"/>
    </xf>
    <xf numFmtId="3" fontId="3" fillId="0" borderId="0" xfId="0" applyNumberFormat="1" applyFont="1" applyFill="1" applyBorder="1"/>
    <xf numFmtId="169" fontId="3" fillId="0" borderId="0" xfId="0" applyNumberFormat="1" applyFont="1" applyFill="1"/>
    <xf numFmtId="169" fontId="2" fillId="2" borderId="0" xfId="0" applyNumberFormat="1" applyFont="1" applyFill="1"/>
    <xf numFmtId="169" fontId="2" fillId="2" borderId="0" xfId="0" applyNumberFormat="1" applyFont="1" applyFill="1" applyAlignment="1">
      <alignment horizontal="right"/>
    </xf>
    <xf numFmtId="169" fontId="4" fillId="0" borderId="0" xfId="0" applyNumberFormat="1" applyFont="1" applyFill="1" applyAlignment="1"/>
    <xf numFmtId="169" fontId="2" fillId="2" borderId="1" xfId="0" applyNumberFormat="1" applyFont="1" applyFill="1" applyBorder="1" applyAlignment="1">
      <alignment horizontal="center" wrapText="1"/>
    </xf>
    <xf numFmtId="169" fontId="3" fillId="0" borderId="1" xfId="0" applyNumberFormat="1" applyFont="1" applyFill="1" applyBorder="1" applyAlignment="1">
      <alignment wrapText="1"/>
    </xf>
    <xf numFmtId="169" fontId="2" fillId="2" borderId="1" xfId="0" applyNumberFormat="1" applyFont="1" applyFill="1" applyBorder="1"/>
    <xf numFmtId="169" fontId="4" fillId="0" borderId="1" xfId="0" applyNumberFormat="1" applyFont="1" applyFill="1" applyBorder="1" applyAlignment="1">
      <alignment horizontal="right" indent="1"/>
    </xf>
    <xf numFmtId="169" fontId="4" fillId="2" borderId="1" xfId="0" applyNumberFormat="1" applyFont="1" applyFill="1" applyBorder="1" applyAlignment="1">
      <alignment horizontal="right" indent="1"/>
    </xf>
    <xf numFmtId="169" fontId="3" fillId="0" borderId="0" xfId="0" applyNumberFormat="1" applyFont="1" applyFill="1" applyBorder="1" applyAlignment="1">
      <alignment wrapText="1"/>
    </xf>
    <xf numFmtId="169" fontId="5" fillId="0" borderId="0" xfId="0" applyNumberFormat="1" applyFont="1" applyFill="1" applyBorder="1" applyAlignment="1">
      <alignment wrapText="1"/>
    </xf>
    <xf numFmtId="169" fontId="3" fillId="0" borderId="0" xfId="0" applyNumberFormat="1" applyFont="1" applyFill="1" applyBorder="1"/>
    <xf numFmtId="3" fontId="3" fillId="27" borderId="0" xfId="0" applyNumberFormat="1" applyFont="1" applyFill="1"/>
    <xf numFmtId="3" fontId="2" fillId="27" borderId="0" xfId="0" applyNumberFormat="1" applyFont="1" applyFill="1"/>
    <xf numFmtId="0" fontId="4" fillId="27" borderId="0" xfId="0" applyFont="1" applyFill="1" applyAlignment="1"/>
    <xf numFmtId="4" fontId="2" fillId="27" borderId="13" xfId="0" applyNumberFormat="1" applyFont="1" applyFill="1" applyBorder="1" applyAlignment="1">
      <alignment horizontal="center" wrapText="1"/>
    </xf>
    <xf numFmtId="3" fontId="3" fillId="27" borderId="1" xfId="0" applyNumberFormat="1" applyFont="1" applyFill="1" applyBorder="1" applyAlignment="1">
      <alignment wrapText="1"/>
    </xf>
    <xf numFmtId="3" fontId="4" fillId="27" borderId="1" xfId="0" applyNumberFormat="1" applyFont="1" applyFill="1" applyBorder="1" applyAlignment="1">
      <alignment horizontal="right" indent="1"/>
    </xf>
    <xf numFmtId="3" fontId="5" fillId="27" borderId="0" xfId="0" applyNumberFormat="1" applyFont="1" applyFill="1" applyBorder="1" applyAlignment="1">
      <alignment wrapText="1"/>
    </xf>
    <xf numFmtId="4" fontId="2" fillId="27" borderId="1" xfId="0" applyNumberFormat="1" applyFont="1" applyFill="1" applyBorder="1" applyAlignment="1">
      <alignment horizontal="center" wrapText="1"/>
    </xf>
    <xf numFmtId="169" fontId="3" fillId="2" borderId="1" xfId="0" applyNumberFormat="1" applyFont="1" applyFill="1" applyBorder="1" applyAlignment="1">
      <alignment wrapText="1"/>
    </xf>
    <xf numFmtId="3" fontId="2" fillId="2" borderId="14" xfId="0" applyNumberFormat="1" applyFont="1" applyFill="1" applyBorder="1" applyAlignment="1">
      <alignment horizontal="center" vertical="center" wrapText="1"/>
    </xf>
    <xf numFmtId="3" fontId="2" fillId="2" borderId="18" xfId="0" applyNumberFormat="1" applyFont="1" applyFill="1" applyBorder="1" applyAlignment="1">
      <alignment horizontal="center" vertical="center" wrapText="1"/>
    </xf>
    <xf numFmtId="0" fontId="2" fillId="27" borderId="1" xfId="0" applyFont="1" applyFill="1" applyBorder="1"/>
    <xf numFmtId="0" fontId="3" fillId="27" borderId="1" xfId="0" applyFont="1" applyFill="1" applyBorder="1" applyAlignment="1">
      <alignment wrapText="1"/>
    </xf>
    <xf numFmtId="1" fontId="2" fillId="27" borderId="1" xfId="0" applyNumberFormat="1" applyFont="1" applyFill="1" applyBorder="1"/>
    <xf numFmtId="0" fontId="2" fillId="27" borderId="0" xfId="0" applyFont="1" applyFill="1"/>
    <xf numFmtId="4" fontId="2" fillId="25" borderId="1" xfId="0" applyNumberFormat="1" applyFont="1" applyFill="1" applyBorder="1" applyAlignment="1">
      <alignment horizontal="center" wrapText="1"/>
    </xf>
    <xf numFmtId="3" fontId="3" fillId="28" borderId="0" xfId="0" applyNumberFormat="1" applyFont="1" applyFill="1"/>
    <xf numFmtId="3" fontId="2" fillId="28" borderId="0" xfId="0" applyNumberFormat="1" applyFont="1" applyFill="1"/>
    <xf numFmtId="0" fontId="4" fillId="28" borderId="0" xfId="0" applyFont="1" applyFill="1" applyAlignment="1"/>
    <xf numFmtId="4" fontId="2" fillId="28" borderId="1" xfId="0" applyNumberFormat="1" applyFont="1" applyFill="1" applyBorder="1" applyAlignment="1">
      <alignment horizontal="center" wrapText="1"/>
    </xf>
    <xf numFmtId="3" fontId="3" fillId="28" borderId="1" xfId="0" applyNumberFormat="1" applyFont="1" applyFill="1" applyBorder="1" applyAlignment="1">
      <alignment wrapText="1"/>
    </xf>
    <xf numFmtId="3" fontId="4" fillId="28" borderId="1" xfId="0" applyNumberFormat="1" applyFont="1" applyFill="1" applyBorder="1" applyAlignment="1">
      <alignment horizontal="right" indent="1"/>
    </xf>
    <xf numFmtId="3" fontId="5" fillId="28" borderId="0" xfId="0" applyNumberFormat="1" applyFont="1" applyFill="1" applyBorder="1" applyAlignment="1">
      <alignment wrapText="1"/>
    </xf>
    <xf numFmtId="4" fontId="2" fillId="28" borderId="16" xfId="0" applyNumberFormat="1" applyFont="1" applyFill="1" applyBorder="1" applyAlignment="1">
      <alignment horizontal="center" wrapText="1"/>
    </xf>
    <xf numFmtId="0" fontId="4" fillId="0" borderId="2" xfId="0" applyFont="1" applyFill="1" applyBorder="1" applyAlignment="1"/>
    <xf numFmtId="169" fontId="4" fillId="2" borderId="0" xfId="0" applyNumberFormat="1" applyFont="1" applyFill="1" applyAlignment="1"/>
    <xf numFmtId="3" fontId="3" fillId="25" borderId="0" xfId="0" applyNumberFormat="1" applyFont="1" applyFill="1"/>
    <xf numFmtId="3" fontId="2" fillId="25" borderId="0" xfId="0" applyNumberFormat="1" applyFont="1" applyFill="1"/>
    <xf numFmtId="3" fontId="3" fillId="25" borderId="1" xfId="0" applyNumberFormat="1" applyFont="1" applyFill="1" applyBorder="1" applyAlignment="1">
      <alignment wrapText="1"/>
    </xf>
    <xf numFmtId="3" fontId="4" fillId="25" borderId="1" xfId="0" applyNumberFormat="1" applyFont="1" applyFill="1" applyBorder="1" applyAlignment="1">
      <alignment horizontal="right" indent="1"/>
    </xf>
    <xf numFmtId="3" fontId="5" fillId="25" borderId="0" xfId="0" applyNumberFormat="1" applyFont="1" applyFill="1" applyBorder="1" applyAlignment="1">
      <alignment wrapText="1"/>
    </xf>
    <xf numFmtId="3" fontId="2" fillId="29" borderId="0" xfId="0" applyNumberFormat="1" applyFont="1" applyFill="1" applyAlignment="1">
      <alignment horizontal="right" wrapText="1"/>
    </xf>
    <xf numFmtId="0" fontId="4" fillId="29" borderId="0" xfId="0" applyFont="1" applyFill="1" applyAlignment="1"/>
    <xf numFmtId="3" fontId="2" fillId="29" borderId="14" xfId="0" applyNumberFormat="1" applyFont="1" applyFill="1" applyBorder="1" applyAlignment="1">
      <alignment horizontal="center" vertical="center" wrapText="1"/>
    </xf>
    <xf numFmtId="3" fontId="2" fillId="29" borderId="18" xfId="0" applyNumberFormat="1" applyFont="1" applyFill="1" applyBorder="1" applyAlignment="1">
      <alignment horizontal="center" vertical="center" wrapText="1"/>
    </xf>
    <xf numFmtId="3" fontId="3" fillId="29" borderId="1" xfId="0" applyNumberFormat="1" applyFont="1" applyFill="1" applyBorder="1" applyAlignment="1">
      <alignment wrapText="1"/>
    </xf>
    <xf numFmtId="3" fontId="6" fillId="29" borderId="1" xfId="0" applyNumberFormat="1" applyFont="1" applyFill="1" applyBorder="1" applyAlignment="1">
      <alignment wrapText="1"/>
    </xf>
    <xf numFmtId="3" fontId="2" fillId="29" borderId="0" xfId="0" applyNumberFormat="1" applyFont="1" applyFill="1" applyAlignment="1">
      <alignment wrapText="1"/>
    </xf>
    <xf numFmtId="3" fontId="2" fillId="2" borderId="13" xfId="0" applyNumberFormat="1" applyFont="1" applyFill="1" applyBorder="1" applyAlignment="1">
      <alignment horizontal="center" wrapText="1"/>
    </xf>
    <xf numFmtId="4" fontId="2" fillId="2" borderId="14" xfId="0" applyNumberFormat="1" applyFont="1" applyFill="1" applyBorder="1" applyAlignment="1">
      <alignment horizontal="center" wrapText="1"/>
    </xf>
    <xf numFmtId="4" fontId="2" fillId="2" borderId="18" xfId="0" applyNumberFormat="1" applyFont="1" applyFill="1" applyBorder="1" applyAlignment="1">
      <alignment horizontal="center" wrapText="1"/>
    </xf>
    <xf numFmtId="3" fontId="4" fillId="2" borderId="1" xfId="0" applyNumberFormat="1" applyFont="1" applyFill="1" applyBorder="1"/>
    <xf numFmtId="3" fontId="2" fillId="0" borderId="12" xfId="0" applyNumberFormat="1" applyFont="1" applyFill="1" applyBorder="1" applyAlignment="1">
      <alignment wrapText="1"/>
    </xf>
    <xf numFmtId="3" fontId="2" fillId="0" borderId="12" xfId="0" applyNumberFormat="1" applyFont="1" applyFill="1" applyBorder="1" applyAlignment="1">
      <alignment horizontal="center" wrapText="1"/>
    </xf>
    <xf numFmtId="3" fontId="2" fillId="0" borderId="14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wrapText="1"/>
    </xf>
    <xf numFmtId="3" fontId="2" fillId="0" borderId="13" xfId="0" applyNumberFormat="1" applyFont="1" applyFill="1" applyBorder="1" applyAlignment="1">
      <alignment horizontal="center" wrapText="1"/>
    </xf>
    <xf numFmtId="3" fontId="2" fillId="0" borderId="18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6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 vertical="center" wrapText="1"/>
    </xf>
    <xf numFmtId="165" fontId="25" fillId="0" borderId="1" xfId="1" applyNumberFormat="1" applyFont="1" applyFill="1" applyBorder="1" applyAlignment="1">
      <alignment wrapText="1"/>
    </xf>
    <xf numFmtId="3" fontId="4" fillId="0" borderId="1" xfId="0" applyNumberFormat="1" applyFont="1" applyFill="1" applyBorder="1" applyAlignment="1">
      <alignment wrapText="1"/>
    </xf>
    <xf numFmtId="0" fontId="2" fillId="2" borderId="1" xfId="0" applyFont="1" applyFill="1" applyBorder="1" applyAlignment="1">
      <alignment horizontal="center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wrapText="1"/>
    </xf>
    <xf numFmtId="4" fontId="2" fillId="0" borderId="1" xfId="0" applyNumberFormat="1" applyFont="1" applyFill="1" applyBorder="1" applyAlignment="1">
      <alignment horizont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19" xfId="0" applyNumberFormat="1" applyFont="1" applyFill="1" applyBorder="1" applyAlignment="1">
      <alignment horizontal="center" vertical="center" wrapText="1"/>
    </xf>
    <xf numFmtId="3" fontId="3" fillId="2" borderId="14" xfId="0" applyNumberFormat="1" applyFont="1" applyFill="1" applyBorder="1" applyAlignment="1">
      <alignment horizontal="center" vertical="center" wrapText="1"/>
    </xf>
    <xf numFmtId="3" fontId="3" fillId="2" borderId="20" xfId="0" applyNumberFormat="1" applyFont="1" applyFill="1" applyBorder="1" applyAlignment="1">
      <alignment horizontal="center" vertical="center" wrapText="1"/>
    </xf>
    <xf numFmtId="3" fontId="3" fillId="2" borderId="18" xfId="0" applyNumberFormat="1" applyFont="1" applyFill="1" applyBorder="1" applyAlignment="1">
      <alignment horizontal="center" vertical="center" wrapText="1"/>
    </xf>
    <xf numFmtId="4" fontId="2" fillId="28" borderId="12" xfId="0" applyNumberFormat="1" applyFont="1" applyFill="1" applyBorder="1" applyAlignment="1">
      <alignment horizontal="center" vertical="center" wrapText="1"/>
    </xf>
    <xf numFmtId="4" fontId="2" fillId="28" borderId="15" xfId="0" applyNumberFormat="1" applyFont="1" applyFill="1" applyBorder="1" applyAlignment="1">
      <alignment horizontal="center" vertical="center" wrapText="1"/>
    </xf>
    <xf numFmtId="4" fontId="2" fillId="28" borderId="13" xfId="0" applyNumberFormat="1" applyFont="1" applyFill="1" applyBorder="1" applyAlignment="1">
      <alignment horizontal="center" vertical="center" wrapText="1"/>
    </xf>
    <xf numFmtId="4" fontId="2" fillId="2" borderId="12" xfId="0" applyNumberFormat="1" applyFont="1" applyFill="1" applyBorder="1" applyAlignment="1">
      <alignment horizontal="center" vertical="center" wrapText="1"/>
    </xf>
    <xf numFmtId="4" fontId="2" fillId="2" borderId="15" xfId="0" applyNumberFormat="1" applyFont="1" applyFill="1" applyBorder="1" applyAlignment="1">
      <alignment horizontal="center" vertical="center" wrapText="1"/>
    </xf>
    <xf numFmtId="4" fontId="2" fillId="2" borderId="13" xfId="0" applyNumberFormat="1" applyFont="1" applyFill="1" applyBorder="1" applyAlignment="1">
      <alignment horizontal="center" vertical="center" wrapText="1"/>
    </xf>
    <xf numFmtId="4" fontId="2" fillId="2" borderId="17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0" borderId="14" xfId="0" applyNumberFormat="1" applyFont="1" applyFill="1" applyBorder="1" applyAlignment="1">
      <alignment horizontal="center" wrapText="1"/>
    </xf>
    <xf numFmtId="4" fontId="2" fillId="0" borderId="18" xfId="0" applyNumberFormat="1" applyFont="1" applyFill="1" applyBorder="1" applyAlignment="1">
      <alignment horizontal="center" wrapText="1"/>
    </xf>
    <xf numFmtId="4" fontId="2" fillId="2" borderId="12" xfId="0" applyNumberFormat="1" applyFont="1" applyFill="1" applyBorder="1" applyAlignment="1">
      <alignment horizontal="center" wrapText="1"/>
    </xf>
    <xf numFmtId="4" fontId="2" fillId="2" borderId="13" xfId="0" applyNumberFormat="1" applyFont="1" applyFill="1" applyBorder="1" applyAlignment="1">
      <alignment horizontal="center" wrapText="1"/>
    </xf>
    <xf numFmtId="4" fontId="3" fillId="28" borderId="1" xfId="0" applyNumberFormat="1" applyFont="1" applyFill="1" applyBorder="1" applyAlignment="1">
      <alignment horizontal="center" vertical="center" wrapText="1"/>
    </xf>
    <xf numFmtId="4" fontId="2" fillId="28" borderId="14" xfId="0" applyNumberFormat="1" applyFont="1" applyFill="1" applyBorder="1" applyAlignment="1">
      <alignment horizontal="center" wrapText="1"/>
    </xf>
    <xf numFmtId="4" fontId="2" fillId="28" borderId="18" xfId="0" applyNumberFormat="1" applyFont="1" applyFill="1" applyBorder="1" applyAlignment="1">
      <alignment horizontal="center" wrapText="1"/>
    </xf>
    <xf numFmtId="4" fontId="2" fillId="28" borderId="16" xfId="0" applyNumberFormat="1" applyFont="1" applyFill="1" applyBorder="1" applyAlignment="1">
      <alignment horizontal="center" vertical="center" wrapText="1"/>
    </xf>
    <xf numFmtId="4" fontId="2" fillId="28" borderId="17" xfId="0" applyNumberFormat="1" applyFont="1" applyFill="1" applyBorder="1" applyAlignment="1">
      <alignment horizontal="center" vertical="center" wrapText="1"/>
    </xf>
    <xf numFmtId="4" fontId="2" fillId="28" borderId="1" xfId="0" applyNumberFormat="1" applyFont="1" applyFill="1" applyBorder="1" applyAlignment="1">
      <alignment horizontal="center" wrapText="1"/>
    </xf>
    <xf numFmtId="4" fontId="2" fillId="28" borderId="2" xfId="0" applyNumberFormat="1" applyFont="1" applyFill="1" applyBorder="1" applyAlignment="1">
      <alignment horizontal="center" vertical="center" wrapText="1"/>
    </xf>
    <xf numFmtId="4" fontId="3" fillId="2" borderId="16" xfId="0" applyNumberFormat="1" applyFont="1" applyFill="1" applyBorder="1" applyAlignment="1">
      <alignment horizontal="center" wrapText="1"/>
    </xf>
    <xf numFmtId="4" fontId="3" fillId="2" borderId="17" xfId="0" applyNumberFormat="1" applyFont="1" applyFill="1" applyBorder="1" applyAlignment="1">
      <alignment horizontal="center" wrapText="1"/>
    </xf>
    <xf numFmtId="4" fontId="3" fillId="2" borderId="2" xfId="0" applyNumberFormat="1" applyFont="1" applyFill="1" applyBorder="1" applyAlignment="1">
      <alignment horizontal="center" wrapText="1"/>
    </xf>
    <xf numFmtId="4" fontId="3" fillId="2" borderId="12" xfId="0" applyNumberFormat="1" applyFont="1" applyFill="1" applyBorder="1" applyAlignment="1">
      <alignment horizontal="center" vertical="center" wrapText="1"/>
    </xf>
    <xf numFmtId="4" fontId="3" fillId="2" borderId="13" xfId="0" applyNumberFormat="1" applyFont="1" applyFill="1" applyBorder="1" applyAlignment="1">
      <alignment horizontal="center" vertical="center" wrapText="1"/>
    </xf>
    <xf numFmtId="4" fontId="2" fillId="2" borderId="16" xfId="0" applyNumberFormat="1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wrapText="1"/>
    </xf>
    <xf numFmtId="4" fontId="2" fillId="0" borderId="16" xfId="0" applyNumberFormat="1" applyFont="1" applyFill="1" applyBorder="1" applyAlignment="1">
      <alignment horizontal="center" wrapText="1"/>
    </xf>
    <xf numFmtId="4" fontId="2" fillId="0" borderId="2" xfId="0" applyNumberFormat="1" applyFont="1" applyFill="1" applyBorder="1" applyAlignment="1">
      <alignment horizontal="center" wrapText="1"/>
    </xf>
    <xf numFmtId="4" fontId="3" fillId="2" borderId="14" xfId="0" applyNumberFormat="1" applyFont="1" applyFill="1" applyBorder="1" applyAlignment="1">
      <alignment horizontal="center" vertical="center" wrapText="1"/>
    </xf>
    <xf numFmtId="4" fontId="3" fillId="2" borderId="18" xfId="0" applyNumberFormat="1" applyFont="1" applyFill="1" applyBorder="1" applyAlignment="1">
      <alignment horizontal="center" vertical="center" wrapText="1"/>
    </xf>
    <xf numFmtId="4" fontId="2" fillId="28" borderId="12" xfId="0" applyNumberFormat="1" applyFont="1" applyFill="1" applyBorder="1" applyAlignment="1">
      <alignment horizontal="center" wrapText="1"/>
    </xf>
    <xf numFmtId="4" fontId="2" fillId="28" borderId="13" xfId="0" applyNumberFormat="1" applyFont="1" applyFill="1" applyBorder="1" applyAlignment="1">
      <alignment horizontal="center" wrapText="1"/>
    </xf>
    <xf numFmtId="4" fontId="2" fillId="28" borderId="16" xfId="0" applyNumberFormat="1" applyFont="1" applyFill="1" applyBorder="1" applyAlignment="1">
      <alignment horizontal="center" wrapText="1"/>
    </xf>
    <xf numFmtId="4" fontId="2" fillId="0" borderId="12" xfId="0" applyNumberFormat="1" applyFont="1" applyFill="1" applyBorder="1" applyAlignment="1">
      <alignment horizontal="center" vertical="center" wrapText="1"/>
    </xf>
    <xf numFmtId="4" fontId="2" fillId="0" borderId="15" xfId="0" applyNumberFormat="1" applyFont="1" applyFill="1" applyBorder="1" applyAlignment="1">
      <alignment horizontal="center" vertical="center" wrapText="1"/>
    </xf>
    <xf numFmtId="4" fontId="2" fillId="0" borderId="13" xfId="0" applyNumberFormat="1" applyFont="1" applyFill="1" applyBorder="1" applyAlignment="1">
      <alignment horizontal="center" vertical="center" wrapText="1"/>
    </xf>
    <xf numFmtId="4" fontId="2" fillId="0" borderId="17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4" fontId="2" fillId="0" borderId="12" xfId="0" applyNumberFormat="1" applyFont="1" applyFill="1" applyBorder="1" applyAlignment="1">
      <alignment horizontal="center" wrapText="1"/>
    </xf>
    <xf numFmtId="4" fontId="2" fillId="0" borderId="13" xfId="0" applyNumberFormat="1" applyFont="1" applyFill="1" applyBorder="1" applyAlignment="1">
      <alignment horizontal="center" wrapText="1"/>
    </xf>
    <xf numFmtId="4" fontId="2" fillId="25" borderId="1" xfId="0" applyNumberFormat="1" applyFont="1" applyFill="1" applyBorder="1" applyAlignment="1">
      <alignment horizontal="center" wrapText="1"/>
    </xf>
    <xf numFmtId="4" fontId="2" fillId="25" borderId="16" xfId="0" applyNumberFormat="1" applyFont="1" applyFill="1" applyBorder="1" applyAlignment="1">
      <alignment horizontal="center" wrapText="1"/>
    </xf>
    <xf numFmtId="4" fontId="2" fillId="25" borderId="2" xfId="0" applyNumberFormat="1" applyFont="1" applyFill="1" applyBorder="1" applyAlignment="1">
      <alignment horizontal="center" wrapText="1"/>
    </xf>
    <xf numFmtId="0" fontId="3" fillId="25" borderId="16" xfId="0" applyFont="1" applyFill="1" applyBorder="1" applyAlignment="1">
      <alignment horizontal="center" vertical="center" wrapText="1"/>
    </xf>
    <xf numFmtId="0" fontId="3" fillId="25" borderId="17" xfId="0" applyFont="1" applyFill="1" applyBorder="1" applyAlignment="1">
      <alignment horizontal="center" vertical="center" wrapText="1"/>
    </xf>
    <xf numFmtId="0" fontId="3" fillId="25" borderId="2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" fontId="2" fillId="27" borderId="12" xfId="0" applyNumberFormat="1" applyFont="1" applyFill="1" applyBorder="1" applyAlignment="1">
      <alignment horizontal="center" wrapText="1"/>
    </xf>
    <xf numFmtId="4" fontId="2" fillId="27" borderId="13" xfId="0" applyNumberFormat="1" applyFont="1" applyFill="1" applyBorder="1" applyAlignment="1">
      <alignment horizontal="center" wrapText="1"/>
    </xf>
    <xf numFmtId="4" fontId="2" fillId="27" borderId="19" xfId="0" applyNumberFormat="1" applyFont="1" applyFill="1" applyBorder="1" applyAlignment="1">
      <alignment horizontal="center" wrapText="1"/>
    </xf>
    <xf numFmtId="4" fontId="2" fillId="27" borderId="20" xfId="0" applyNumberFormat="1" applyFont="1" applyFill="1" applyBorder="1" applyAlignment="1">
      <alignment horizontal="center" wrapText="1"/>
    </xf>
    <xf numFmtId="4" fontId="2" fillId="27" borderId="16" xfId="0" applyNumberFormat="1" applyFont="1" applyFill="1" applyBorder="1" applyAlignment="1">
      <alignment horizontal="center" vertical="center" wrapText="1"/>
    </xf>
    <xf numFmtId="4" fontId="2" fillId="27" borderId="17" xfId="0" applyNumberFormat="1" applyFont="1" applyFill="1" applyBorder="1" applyAlignment="1">
      <alignment horizontal="center" vertical="center" wrapText="1"/>
    </xf>
    <xf numFmtId="4" fontId="2" fillId="27" borderId="1" xfId="0" applyNumberFormat="1" applyFont="1" applyFill="1" applyBorder="1" applyAlignment="1">
      <alignment horizontal="center" wrapText="1"/>
    </xf>
    <xf numFmtId="4" fontId="3" fillId="27" borderId="1" xfId="0" applyNumberFormat="1" applyFont="1" applyFill="1" applyBorder="1" applyAlignment="1">
      <alignment horizontal="center" vertical="center" wrapText="1"/>
    </xf>
    <xf numFmtId="4" fontId="2" fillId="2" borderId="14" xfId="0" applyNumberFormat="1" applyFont="1" applyFill="1" applyBorder="1" applyAlignment="1">
      <alignment horizontal="center" vertical="center" wrapText="1"/>
    </xf>
    <xf numFmtId="4" fontId="2" fillId="2" borderId="23" xfId="0" applyNumberFormat="1" applyFont="1" applyFill="1" applyBorder="1" applyAlignment="1">
      <alignment horizontal="center" vertical="center" wrapText="1"/>
    </xf>
    <xf numFmtId="4" fontId="2" fillId="2" borderId="18" xfId="0" applyNumberFormat="1" applyFont="1" applyFill="1" applyBorder="1" applyAlignment="1">
      <alignment horizontal="center" vertical="center" wrapText="1"/>
    </xf>
    <xf numFmtId="169" fontId="3" fillId="0" borderId="15" xfId="0" applyNumberFormat="1" applyFont="1" applyFill="1" applyBorder="1" applyAlignment="1">
      <alignment horizontal="center" vertical="center" wrapText="1"/>
    </xf>
    <xf numFmtId="169" fontId="3" fillId="0" borderId="13" xfId="0" applyNumberFormat="1" applyFont="1" applyFill="1" applyBorder="1" applyAlignment="1">
      <alignment horizontal="center" vertical="center" wrapText="1"/>
    </xf>
    <xf numFmtId="169" fontId="3" fillId="0" borderId="19" xfId="0" applyNumberFormat="1" applyFont="1" applyFill="1" applyBorder="1" applyAlignment="1">
      <alignment horizontal="center" vertical="center" wrapText="1"/>
    </xf>
    <xf numFmtId="169" fontId="3" fillId="0" borderId="21" xfId="0" applyNumberFormat="1" applyFont="1" applyFill="1" applyBorder="1" applyAlignment="1">
      <alignment horizontal="center" vertical="center" wrapText="1"/>
    </xf>
    <xf numFmtId="169" fontId="3" fillId="0" borderId="14" xfId="0" applyNumberFormat="1" applyFont="1" applyFill="1" applyBorder="1" applyAlignment="1">
      <alignment horizontal="center" vertical="center" wrapText="1"/>
    </xf>
    <xf numFmtId="169" fontId="3" fillId="2" borderId="12" xfId="0" applyNumberFormat="1" applyFont="1" applyFill="1" applyBorder="1" applyAlignment="1">
      <alignment horizontal="center" vertical="center" wrapText="1"/>
    </xf>
    <xf numFmtId="169" fontId="3" fillId="2" borderId="13" xfId="0" applyNumberFormat="1" applyFont="1" applyFill="1" applyBorder="1" applyAlignment="1">
      <alignment horizontal="center" vertical="center" wrapText="1"/>
    </xf>
    <xf numFmtId="169" fontId="2" fillId="2" borderId="16" xfId="0" applyNumberFormat="1" applyFont="1" applyFill="1" applyBorder="1" applyAlignment="1">
      <alignment horizontal="center" vertical="center" wrapText="1"/>
    </xf>
    <xf numFmtId="169" fontId="2" fillId="2" borderId="17" xfId="0" applyNumberFormat="1" applyFont="1" applyFill="1" applyBorder="1" applyAlignment="1">
      <alignment horizontal="center" vertical="center" wrapText="1"/>
    </xf>
    <xf numFmtId="169" fontId="2" fillId="2" borderId="2" xfId="0" applyNumberFormat="1" applyFont="1" applyFill="1" applyBorder="1" applyAlignment="1">
      <alignment horizontal="center" vertical="center" wrapText="1"/>
    </xf>
    <xf numFmtId="169" fontId="3" fillId="2" borderId="1" xfId="0" applyNumberFormat="1" applyFont="1" applyFill="1" applyBorder="1" applyAlignment="1">
      <alignment horizontal="center" wrapText="1"/>
    </xf>
    <xf numFmtId="169" fontId="3" fillId="2" borderId="16" xfId="0" applyNumberFormat="1" applyFont="1" applyFill="1" applyBorder="1" applyAlignment="1">
      <alignment horizontal="center" wrapText="1"/>
    </xf>
    <xf numFmtId="169" fontId="3" fillId="2" borderId="17" xfId="0" applyNumberFormat="1" applyFont="1" applyFill="1" applyBorder="1" applyAlignment="1">
      <alignment horizontal="center" wrapText="1"/>
    </xf>
    <xf numFmtId="169" fontId="3" fillId="2" borderId="2" xfId="0" applyNumberFormat="1" applyFont="1" applyFill="1" applyBorder="1" applyAlignment="1">
      <alignment horizontal="center" wrapText="1"/>
    </xf>
    <xf numFmtId="4" fontId="2" fillId="27" borderId="21" xfId="0" applyNumberFormat="1" applyFont="1" applyFill="1" applyBorder="1" applyAlignment="1">
      <alignment horizontal="center" wrapText="1"/>
    </xf>
    <xf numFmtId="4" fontId="2" fillId="27" borderId="14" xfId="0" applyNumberFormat="1" applyFont="1" applyFill="1" applyBorder="1" applyAlignment="1">
      <alignment horizontal="center" wrapText="1"/>
    </xf>
    <xf numFmtId="4" fontId="3" fillId="0" borderId="12" xfId="0" applyNumberFormat="1" applyFont="1" applyFill="1" applyBorder="1" applyAlignment="1">
      <alignment horizontal="center" vertical="center" wrapText="1"/>
    </xf>
    <xf numFmtId="4" fontId="3" fillId="0" borderId="15" xfId="0" applyNumberFormat="1" applyFont="1" applyFill="1" applyBorder="1" applyAlignment="1">
      <alignment horizontal="center" vertical="center" wrapText="1"/>
    </xf>
    <xf numFmtId="4" fontId="3" fillId="0" borderId="13" xfId="0" applyNumberFormat="1" applyFont="1" applyFill="1" applyBorder="1" applyAlignment="1">
      <alignment horizontal="center" vertical="center" wrapText="1"/>
    </xf>
    <xf numFmtId="169" fontId="3" fillId="0" borderId="12" xfId="0" applyNumberFormat="1" applyFont="1" applyFill="1" applyBorder="1" applyAlignment="1">
      <alignment horizontal="center" vertical="center" wrapText="1"/>
    </xf>
    <xf numFmtId="169" fontId="2" fillId="2" borderId="12" xfId="0" applyNumberFormat="1" applyFont="1" applyFill="1" applyBorder="1" applyAlignment="1">
      <alignment horizontal="center" wrapText="1"/>
    </xf>
    <xf numFmtId="169" fontId="2" fillId="2" borderId="13" xfId="0" applyNumberFormat="1" applyFont="1" applyFill="1" applyBorder="1" applyAlignment="1">
      <alignment horizontal="center" wrapText="1"/>
    </xf>
    <xf numFmtId="4" fontId="2" fillId="25" borderId="12" xfId="0" applyNumberFormat="1" applyFont="1" applyFill="1" applyBorder="1" applyAlignment="1">
      <alignment horizontal="center" wrapText="1"/>
    </xf>
    <xf numFmtId="4" fontId="2" fillId="25" borderId="13" xfId="0" applyNumberFormat="1" applyFont="1" applyFill="1" applyBorder="1" applyAlignment="1">
      <alignment horizontal="center" wrapText="1"/>
    </xf>
    <xf numFmtId="4" fontId="2" fillId="25" borderId="19" xfId="0" applyNumberFormat="1" applyFont="1" applyFill="1" applyBorder="1" applyAlignment="1">
      <alignment horizontal="center" wrapText="1"/>
    </xf>
    <xf numFmtId="4" fontId="2" fillId="25" borderId="20" xfId="0" applyNumberFormat="1" applyFont="1" applyFill="1" applyBorder="1" applyAlignment="1">
      <alignment horizontal="center" wrapText="1"/>
    </xf>
    <xf numFmtId="169" fontId="3" fillId="2" borderId="14" xfId="0" applyNumberFormat="1" applyFont="1" applyFill="1" applyBorder="1" applyAlignment="1">
      <alignment horizontal="center" vertical="center" wrapText="1"/>
    </xf>
    <xf numFmtId="169" fontId="3" fillId="2" borderId="18" xfId="0" applyNumberFormat="1" applyFont="1" applyFill="1" applyBorder="1" applyAlignment="1">
      <alignment horizontal="center" vertical="center" wrapText="1"/>
    </xf>
    <xf numFmtId="4" fontId="2" fillId="25" borderId="16" xfId="0" applyNumberFormat="1" applyFont="1" applyFill="1" applyBorder="1" applyAlignment="1">
      <alignment horizontal="center" vertical="center" wrapText="1"/>
    </xf>
    <xf numFmtId="4" fontId="2" fillId="25" borderId="17" xfId="0" applyNumberFormat="1" applyFont="1" applyFill="1" applyBorder="1" applyAlignment="1">
      <alignment horizontal="center" vertical="center" wrapText="1"/>
    </xf>
    <xf numFmtId="4" fontId="2" fillId="25" borderId="1" xfId="0" applyNumberFormat="1" applyFont="1" applyFill="1" applyBorder="1" applyAlignment="1">
      <alignment horizontal="center" vertical="center" wrapText="1"/>
    </xf>
    <xf numFmtId="4" fontId="3" fillId="25" borderId="1" xfId="0" applyNumberFormat="1" applyFont="1" applyFill="1" applyBorder="1" applyAlignment="1">
      <alignment horizontal="center" vertical="center" wrapText="1"/>
    </xf>
    <xf numFmtId="169" fontId="2" fillId="2" borderId="12" xfId="0" applyNumberFormat="1" applyFont="1" applyFill="1" applyBorder="1" applyAlignment="1">
      <alignment horizontal="center" vertical="center" wrapText="1"/>
    </xf>
    <xf numFmtId="169" fontId="2" fillId="2" borderId="15" xfId="0" applyNumberFormat="1" applyFont="1" applyFill="1" applyBorder="1" applyAlignment="1">
      <alignment horizontal="center" vertical="center" wrapText="1"/>
    </xf>
    <xf numFmtId="169" fontId="2" fillId="2" borderId="13" xfId="0" applyNumberFormat="1" applyFont="1" applyFill="1" applyBorder="1" applyAlignment="1">
      <alignment horizontal="center" vertical="center" wrapText="1"/>
    </xf>
    <xf numFmtId="4" fontId="33" fillId="0" borderId="12" xfId="0" applyNumberFormat="1" applyFont="1" applyFill="1" applyBorder="1" applyAlignment="1">
      <alignment horizontal="center" vertical="center" wrapText="1"/>
    </xf>
    <xf numFmtId="4" fontId="33" fillId="0" borderId="15" xfId="0" applyNumberFormat="1" applyFont="1" applyFill="1" applyBorder="1" applyAlignment="1">
      <alignment horizontal="center" vertical="center" wrapText="1"/>
    </xf>
    <xf numFmtId="4" fontId="33" fillId="0" borderId="13" xfId="0" applyNumberFormat="1" applyFont="1" applyFill="1" applyBorder="1" applyAlignment="1">
      <alignment horizontal="center" vertical="center" wrapText="1"/>
    </xf>
    <xf numFmtId="3" fontId="2" fillId="0" borderId="16" xfId="0" applyNumberFormat="1" applyFont="1" applyFill="1" applyBorder="1" applyAlignment="1">
      <alignment horizontal="center" vertical="center" wrapText="1"/>
    </xf>
    <xf numFmtId="3" fontId="2" fillId="0" borderId="17" xfId="0" applyNumberFormat="1" applyFont="1" applyFill="1" applyBorder="1" applyAlignment="1">
      <alignment horizontal="center" vertical="center" wrapText="1"/>
    </xf>
    <xf numFmtId="3" fontId="2" fillId="0" borderId="2" xfId="0" applyNumberFormat="1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/>
    </xf>
    <xf numFmtId="3" fontId="2" fillId="0" borderId="12" xfId="0" applyNumberFormat="1" applyFont="1" applyFill="1" applyBorder="1" applyAlignment="1">
      <alignment horizontal="center" vertical="center" wrapText="1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3" fontId="3" fillId="0" borderId="12" xfId="0" applyNumberFormat="1" applyFont="1" applyFill="1" applyBorder="1" applyAlignment="1">
      <alignment horizontal="center" vertical="center" wrapText="1"/>
    </xf>
    <xf numFmtId="3" fontId="3" fillId="0" borderId="13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wrapText="1"/>
    </xf>
    <xf numFmtId="3" fontId="3" fillId="0" borderId="16" xfId="0" applyNumberFormat="1" applyFont="1" applyFill="1" applyBorder="1" applyAlignment="1">
      <alignment horizontal="center" wrapText="1"/>
    </xf>
    <xf numFmtId="3" fontId="3" fillId="0" borderId="17" xfId="0" applyNumberFormat="1" applyFont="1" applyFill="1" applyBorder="1" applyAlignment="1">
      <alignment horizontal="center" wrapText="1"/>
    </xf>
    <xf numFmtId="3" fontId="3" fillId="0" borderId="2" xfId="0" applyNumberFormat="1" applyFont="1" applyFill="1" applyBorder="1" applyAlignment="1">
      <alignment horizontal="center" wrapText="1"/>
    </xf>
    <xf numFmtId="3" fontId="3" fillId="0" borderId="14" xfId="0" applyNumberFormat="1" applyFont="1" applyFill="1" applyBorder="1" applyAlignment="1">
      <alignment horizontal="center" vertical="center" wrapText="1"/>
    </xf>
    <xf numFmtId="3" fontId="3" fillId="0" borderId="18" xfId="0" applyNumberFormat="1" applyFont="1" applyFill="1" applyBorder="1" applyAlignment="1">
      <alignment horizontal="center" vertical="center" wrapText="1"/>
    </xf>
    <xf numFmtId="3" fontId="2" fillId="0" borderId="12" xfId="0" applyNumberFormat="1" applyFont="1" applyFill="1" applyBorder="1" applyAlignment="1">
      <alignment horizontal="center" wrapText="1"/>
    </xf>
    <xf numFmtId="3" fontId="2" fillId="0" borderId="13" xfId="0" applyNumberFormat="1" applyFont="1" applyFill="1" applyBorder="1" applyAlignment="1">
      <alignment horizontal="center" wrapText="1"/>
    </xf>
    <xf numFmtId="3" fontId="2" fillId="0" borderId="19" xfId="0" applyNumberFormat="1" applyFont="1" applyFill="1" applyBorder="1" applyAlignment="1">
      <alignment horizontal="center" wrapText="1"/>
    </xf>
    <xf numFmtId="3" fontId="2" fillId="0" borderId="20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vertical="center" wrapText="1"/>
    </xf>
    <xf numFmtId="0" fontId="28" fillId="2" borderId="1" xfId="0" applyFont="1" applyFill="1" applyBorder="1" applyAlignment="1">
      <alignment horizontal="center"/>
    </xf>
    <xf numFmtId="3" fontId="3" fillId="2" borderId="12" xfId="0" applyNumberFormat="1" applyFont="1" applyFill="1" applyBorder="1" applyAlignment="1">
      <alignment horizontal="center" vertical="center" wrapText="1"/>
    </xf>
    <xf numFmtId="3" fontId="3" fillId="2" borderId="15" xfId="0" applyNumberFormat="1" applyFont="1" applyFill="1" applyBorder="1" applyAlignment="1">
      <alignment horizontal="center" vertical="center" wrapText="1"/>
    </xf>
    <xf numFmtId="3" fontId="3" fillId="2" borderId="13" xfId="0" applyNumberFormat="1" applyFont="1" applyFill="1" applyBorder="1" applyAlignment="1">
      <alignment horizontal="center" vertical="center" wrapText="1"/>
    </xf>
    <xf numFmtId="3" fontId="2" fillId="2" borderId="12" xfId="0" applyNumberFormat="1" applyFont="1" applyFill="1" applyBorder="1" applyAlignment="1">
      <alignment horizontal="center" wrapText="1"/>
    </xf>
    <xf numFmtId="3" fontId="2" fillId="2" borderId="13" xfId="0" applyNumberFormat="1" applyFont="1" applyFill="1" applyBorder="1" applyAlignment="1">
      <alignment horizontal="center" wrapText="1"/>
    </xf>
    <xf numFmtId="3" fontId="2" fillId="2" borderId="19" xfId="0" applyNumberFormat="1" applyFont="1" applyFill="1" applyBorder="1" applyAlignment="1">
      <alignment horizontal="center" wrapText="1"/>
    </xf>
    <xf numFmtId="3" fontId="2" fillId="2" borderId="22" xfId="0" applyNumberFormat="1" applyFont="1" applyFill="1" applyBorder="1" applyAlignment="1">
      <alignment horizontal="center" wrapText="1"/>
    </xf>
    <xf numFmtId="3" fontId="2" fillId="2" borderId="16" xfId="0" applyNumberFormat="1" applyFont="1" applyFill="1" applyBorder="1" applyAlignment="1">
      <alignment horizontal="center" vertical="center" wrapText="1"/>
    </xf>
    <xf numFmtId="3" fontId="2" fillId="2" borderId="17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wrapText="1"/>
    </xf>
    <xf numFmtId="3" fontId="3" fillId="2" borderId="16" xfId="0" applyNumberFormat="1" applyFont="1" applyFill="1" applyBorder="1" applyAlignment="1">
      <alignment horizontal="center" wrapText="1"/>
    </xf>
    <xf numFmtId="3" fontId="3" fillId="2" borderId="17" xfId="0" applyNumberFormat="1" applyFont="1" applyFill="1" applyBorder="1" applyAlignment="1">
      <alignment horizontal="center" wrapText="1"/>
    </xf>
    <xf numFmtId="3" fontId="3" fillId="2" borderId="2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6" fillId="0" borderId="1" xfId="0" applyFont="1" applyFill="1" applyBorder="1" applyAlignment="1">
      <alignment horizontal="center" vertical="center" wrapText="1"/>
    </xf>
    <xf numFmtId="165" fontId="32" fillId="0" borderId="1" xfId="1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/>
    </xf>
    <xf numFmtId="0" fontId="4" fillId="2" borderId="0" xfId="0" applyFont="1" applyFill="1" applyAlignment="1">
      <alignment horizontal="center"/>
    </xf>
    <xf numFmtId="0" fontId="27" fillId="0" borderId="12" xfId="0" applyFont="1" applyBorder="1" applyAlignment="1">
      <alignment horizontal="center" vertical="center" wrapText="1"/>
    </xf>
    <xf numFmtId="0" fontId="27" fillId="0" borderId="13" xfId="0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3" fontId="2" fillId="2" borderId="16" xfId="0" applyNumberFormat="1" applyFont="1" applyFill="1" applyBorder="1" applyAlignment="1">
      <alignment horizontal="center" wrapText="1"/>
    </xf>
    <xf numFmtId="3" fontId="2" fillId="2" borderId="17" xfId="0" applyNumberFormat="1" applyFont="1" applyFill="1" applyBorder="1" applyAlignment="1">
      <alignment horizontal="center" wrapText="1"/>
    </xf>
    <xf numFmtId="3" fontId="2" fillId="2" borderId="2" xfId="0" applyNumberFormat="1" applyFont="1" applyFill="1" applyBorder="1" applyAlignment="1">
      <alignment horizontal="center" wrapText="1"/>
    </xf>
    <xf numFmtId="3" fontId="2" fillId="2" borderId="1" xfId="0" applyNumberFormat="1" applyFont="1" applyFill="1" applyBorder="1" applyAlignment="1">
      <alignment horizontal="center" wrapText="1"/>
    </xf>
    <xf numFmtId="3" fontId="2" fillId="26" borderId="12" xfId="0" applyNumberFormat="1" applyFont="1" applyFill="1" applyBorder="1" applyAlignment="1">
      <alignment horizontal="center" wrapText="1"/>
    </xf>
    <xf numFmtId="3" fontId="2" fillId="26" borderId="13" xfId="0" applyNumberFormat="1" applyFont="1" applyFill="1" applyBorder="1" applyAlignment="1">
      <alignment horizontal="center" wrapText="1"/>
    </xf>
    <xf numFmtId="3" fontId="2" fillId="2" borderId="12" xfId="0" applyNumberFormat="1" applyFont="1" applyFill="1" applyBorder="1" applyAlignment="1">
      <alignment horizontal="center" vertical="center" wrapText="1"/>
    </xf>
    <xf numFmtId="3" fontId="2" fillId="2" borderId="15" xfId="0" applyNumberFormat="1" applyFont="1" applyFill="1" applyBorder="1" applyAlignment="1">
      <alignment horizontal="center" vertical="center" wrapText="1"/>
    </xf>
    <xf numFmtId="3" fontId="2" fillId="2" borderId="13" xfId="0" applyNumberFormat="1" applyFont="1" applyFill="1" applyBorder="1" applyAlignment="1">
      <alignment horizontal="center" vertical="center" wrapText="1"/>
    </xf>
    <xf numFmtId="3" fontId="2" fillId="29" borderId="16" xfId="0" applyNumberFormat="1" applyFont="1" applyFill="1" applyBorder="1" applyAlignment="1">
      <alignment horizontal="center" vertical="center" wrapText="1"/>
    </xf>
    <xf numFmtId="3" fontId="2" fillId="29" borderId="17" xfId="0" applyNumberFormat="1" applyFont="1" applyFill="1" applyBorder="1" applyAlignment="1">
      <alignment horizontal="center" vertical="center" wrapText="1"/>
    </xf>
    <xf numFmtId="3" fontId="2" fillId="29" borderId="2" xfId="0" applyNumberFormat="1" applyFont="1" applyFill="1" applyBorder="1" applyAlignment="1">
      <alignment horizontal="center" vertical="center" wrapText="1"/>
    </xf>
    <xf numFmtId="3" fontId="2" fillId="29" borderId="12" xfId="0" applyNumberFormat="1" applyFont="1" applyFill="1" applyBorder="1" applyAlignment="1">
      <alignment horizontal="center" vertical="center" wrapText="1"/>
    </xf>
    <xf numFmtId="3" fontId="2" fillId="29" borderId="15" xfId="0" applyNumberFormat="1" applyFont="1" applyFill="1" applyBorder="1" applyAlignment="1">
      <alignment horizontal="center" vertical="center" wrapText="1"/>
    </xf>
    <xf numFmtId="3" fontId="2" fillId="29" borderId="13" xfId="0" applyNumberFormat="1" applyFont="1" applyFill="1" applyBorder="1" applyAlignment="1">
      <alignment horizontal="center" vertical="center" wrapText="1"/>
    </xf>
  </cellXfs>
  <cellStyles count="48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Calculation" xfId="27"/>
    <cellStyle name="Check Cell" xfId="28"/>
    <cellStyle name="Excel Built-in Normal" xfId="43"/>
    <cellStyle name="Explanatory Text" xfId="29"/>
    <cellStyle name="Good" xfId="30"/>
    <cellStyle name="Heading 1" xfId="31"/>
    <cellStyle name="Heading 2" xfId="32"/>
    <cellStyle name="Heading 3" xfId="33"/>
    <cellStyle name="Heading 4" xfId="34"/>
    <cellStyle name="Input" xfId="35"/>
    <cellStyle name="Linked Cell" xfId="36"/>
    <cellStyle name="Neutral" xfId="37"/>
    <cellStyle name="Note" xfId="38"/>
    <cellStyle name="Output" xfId="39"/>
    <cellStyle name="Title" xfId="40"/>
    <cellStyle name="Total" xfId="41"/>
    <cellStyle name="Warning Text" xfId="42"/>
    <cellStyle name="Обычный" xfId="0" builtinId="0"/>
    <cellStyle name="Обычный 2" xfId="45"/>
    <cellStyle name="Обычный 3" xfId="44"/>
    <cellStyle name="Обычный 4" xfId="46"/>
    <cellStyle name="Финансовый" xfId="1" builtinId="3"/>
    <cellStyle name="Финансовый 2" xfId="4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3"/>
  <sheetViews>
    <sheetView workbookViewId="0">
      <pane xSplit="2" ySplit="6" topLeftCell="G7" activePane="bottomRight" state="frozen"/>
      <selection pane="topRight" activeCell="C1" sqref="C1"/>
      <selection pane="bottomLeft" activeCell="A7" sqref="A7"/>
      <selection pane="bottomRight" activeCell="G11" sqref="G11"/>
    </sheetView>
  </sheetViews>
  <sheetFormatPr defaultRowHeight="15" x14ac:dyDescent="0.2"/>
  <cols>
    <col min="1" max="1" width="6.7109375" style="1" customWidth="1"/>
    <col min="2" max="2" width="50.85546875" style="5" customWidth="1"/>
    <col min="3" max="6" width="13.85546875" style="42" hidden="1" customWidth="1"/>
    <col min="7" max="7" width="19.5703125" style="44" customWidth="1"/>
    <col min="8" max="9" width="15.85546875" style="9" customWidth="1"/>
    <col min="10" max="13" width="13.42578125" style="10" customWidth="1"/>
    <col min="14" max="23" width="11.28515625" style="1" customWidth="1"/>
    <col min="24" max="16384" width="9.140625" style="1"/>
  </cols>
  <sheetData>
    <row r="1" spans="1:23" x14ac:dyDescent="0.2">
      <c r="M1" s="11"/>
      <c r="W1" s="25" t="s">
        <v>289</v>
      </c>
    </row>
    <row r="2" spans="1:23" x14ac:dyDescent="0.2">
      <c r="W2" s="25" t="s">
        <v>323</v>
      </c>
    </row>
    <row r="3" spans="1:23" ht="18" customHeight="1" x14ac:dyDescent="0.25">
      <c r="A3" s="4" t="s">
        <v>256</v>
      </c>
      <c r="B3" s="35"/>
      <c r="C3" s="39"/>
      <c r="D3" s="39"/>
      <c r="E3" s="39"/>
      <c r="F3" s="39"/>
      <c r="G3" s="62"/>
      <c r="H3" s="35"/>
      <c r="I3" s="35"/>
      <c r="J3" s="35"/>
      <c r="K3" s="35"/>
      <c r="L3" s="35"/>
      <c r="M3" s="35"/>
      <c r="W3" s="1" t="s">
        <v>69</v>
      </c>
    </row>
    <row r="4" spans="1:23" s="36" customFormat="1" ht="57.75" customHeight="1" x14ac:dyDescent="0.2">
      <c r="A4" s="171" t="s">
        <v>0</v>
      </c>
      <c r="B4" s="172" t="s">
        <v>1</v>
      </c>
      <c r="C4" s="173" t="s">
        <v>112</v>
      </c>
      <c r="D4" s="173"/>
      <c r="E4" s="173"/>
      <c r="F4" s="173"/>
      <c r="G4" s="174" t="s">
        <v>108</v>
      </c>
      <c r="H4" s="181" t="s">
        <v>257</v>
      </c>
      <c r="I4" s="182"/>
      <c r="J4" s="177" t="s">
        <v>105</v>
      </c>
      <c r="K4" s="177"/>
      <c r="L4" s="177"/>
      <c r="M4" s="177"/>
      <c r="N4" s="178" t="s">
        <v>119</v>
      </c>
      <c r="O4" s="178"/>
      <c r="P4" s="178"/>
      <c r="Q4" s="178"/>
      <c r="R4" s="178"/>
      <c r="S4" s="178" t="s">
        <v>120</v>
      </c>
      <c r="T4" s="178"/>
      <c r="U4" s="178"/>
      <c r="V4" s="178"/>
      <c r="W4" s="178"/>
    </row>
    <row r="5" spans="1:23" s="2" customFormat="1" ht="49.5" customHeight="1" x14ac:dyDescent="0.2">
      <c r="A5" s="171"/>
      <c r="B5" s="172"/>
      <c r="C5" s="179" t="s">
        <v>108</v>
      </c>
      <c r="D5" s="179"/>
      <c r="E5" s="179" t="s">
        <v>109</v>
      </c>
      <c r="F5" s="179"/>
      <c r="G5" s="175"/>
      <c r="H5" s="183"/>
      <c r="I5" s="184"/>
      <c r="J5" s="177"/>
      <c r="K5" s="177"/>
      <c r="L5" s="177"/>
      <c r="M5" s="177"/>
      <c r="N5" s="180" t="s">
        <v>118</v>
      </c>
      <c r="O5" s="177" t="s">
        <v>64</v>
      </c>
      <c r="P5" s="177"/>
      <c r="Q5" s="177"/>
      <c r="R5" s="177"/>
      <c r="S5" s="180" t="s">
        <v>118</v>
      </c>
      <c r="T5" s="177" t="s">
        <v>64</v>
      </c>
      <c r="U5" s="177"/>
      <c r="V5" s="177"/>
      <c r="W5" s="177"/>
    </row>
    <row r="6" spans="1:23" s="6" customFormat="1" ht="91.5" customHeight="1" x14ac:dyDescent="0.2">
      <c r="A6" s="171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176"/>
      <c r="H6" s="86" t="s">
        <v>258</v>
      </c>
      <c r="I6" s="87" t="s">
        <v>259</v>
      </c>
      <c r="J6" s="68" t="s">
        <v>65</v>
      </c>
      <c r="K6" s="68" t="s">
        <v>66</v>
      </c>
      <c r="L6" s="68" t="s">
        <v>67</v>
      </c>
      <c r="M6" s="68" t="s">
        <v>68</v>
      </c>
      <c r="N6" s="180"/>
      <c r="O6" s="68" t="s">
        <v>65</v>
      </c>
      <c r="P6" s="68" t="s">
        <v>66</v>
      </c>
      <c r="Q6" s="68" t="s">
        <v>67</v>
      </c>
      <c r="R6" s="68" t="s">
        <v>68</v>
      </c>
      <c r="S6" s="180"/>
      <c r="T6" s="68" t="s">
        <v>65</v>
      </c>
      <c r="U6" s="68" t="s">
        <v>66</v>
      </c>
      <c r="V6" s="68" t="s">
        <v>67</v>
      </c>
      <c r="W6" s="68" t="s">
        <v>68</v>
      </c>
    </row>
    <row r="7" spans="1:23" x14ac:dyDescent="0.2">
      <c r="A7" s="27">
        <v>1</v>
      </c>
      <c r="B7" s="3" t="s">
        <v>2</v>
      </c>
      <c r="C7" s="37">
        <v>222</v>
      </c>
      <c r="D7" s="37">
        <v>8167</v>
      </c>
      <c r="E7" s="37">
        <f t="shared" ref="E7:E30" si="0">C7/(C7+D7)</f>
        <v>2.6463225652640362E-2</v>
      </c>
      <c r="F7" s="37">
        <f t="shared" ref="F7:F30" si="1">1-E7</f>
        <v>0.97353677434735963</v>
      </c>
      <c r="G7" s="52">
        <v>8389</v>
      </c>
      <c r="H7" s="13">
        <v>2335</v>
      </c>
      <c r="I7" s="88">
        <v>6</v>
      </c>
      <c r="J7" s="13">
        <v>584</v>
      </c>
      <c r="K7" s="13">
        <v>584</v>
      </c>
      <c r="L7" s="13">
        <v>584</v>
      </c>
      <c r="M7" s="13">
        <v>583</v>
      </c>
      <c r="N7" s="32">
        <v>62</v>
      </c>
      <c r="O7" s="32">
        <v>16</v>
      </c>
      <c r="P7" s="32">
        <v>16</v>
      </c>
      <c r="Q7" s="32">
        <v>16</v>
      </c>
      <c r="R7" s="32">
        <v>14</v>
      </c>
      <c r="S7" s="32">
        <v>2273</v>
      </c>
      <c r="T7" s="32">
        <v>568</v>
      </c>
      <c r="U7" s="32">
        <v>568</v>
      </c>
      <c r="V7" s="32">
        <v>568</v>
      </c>
      <c r="W7" s="32">
        <v>569</v>
      </c>
    </row>
    <row r="8" spans="1:23" x14ac:dyDescent="0.2">
      <c r="A8" s="27">
        <v>2</v>
      </c>
      <c r="B8" s="3" t="s">
        <v>3</v>
      </c>
      <c r="C8" s="37">
        <v>1082</v>
      </c>
      <c r="D8" s="37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13">
        <v>4213</v>
      </c>
      <c r="I8" s="88">
        <v>5</v>
      </c>
      <c r="J8" s="13">
        <v>1053</v>
      </c>
      <c r="K8" s="13">
        <v>1053</v>
      </c>
      <c r="L8" s="13">
        <v>1053</v>
      </c>
      <c r="M8" s="13">
        <v>1054</v>
      </c>
      <c r="N8" s="32">
        <v>307</v>
      </c>
      <c r="O8" s="32">
        <v>77</v>
      </c>
      <c r="P8" s="32">
        <v>77</v>
      </c>
      <c r="Q8" s="32">
        <v>77</v>
      </c>
      <c r="R8" s="32">
        <v>76</v>
      </c>
      <c r="S8" s="32">
        <v>3906</v>
      </c>
      <c r="T8" s="32">
        <v>976</v>
      </c>
      <c r="U8" s="32">
        <v>976</v>
      </c>
      <c r="V8" s="32">
        <v>976</v>
      </c>
      <c r="W8" s="32">
        <v>978</v>
      </c>
    </row>
    <row r="9" spans="1:23" x14ac:dyDescent="0.2">
      <c r="A9" s="27">
        <v>3</v>
      </c>
      <c r="B9" s="3" t="s">
        <v>4</v>
      </c>
      <c r="C9" s="37">
        <v>17087</v>
      </c>
      <c r="D9" s="37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13">
        <v>4947</v>
      </c>
      <c r="I9" s="88">
        <v>6</v>
      </c>
      <c r="J9" s="13">
        <v>1237</v>
      </c>
      <c r="K9" s="13">
        <v>1237</v>
      </c>
      <c r="L9" s="13">
        <v>1237</v>
      </c>
      <c r="M9" s="13">
        <v>1236</v>
      </c>
      <c r="N9" s="32">
        <v>4813</v>
      </c>
      <c r="O9" s="32">
        <v>1203</v>
      </c>
      <c r="P9" s="32">
        <v>1203</v>
      </c>
      <c r="Q9" s="32">
        <v>1203</v>
      </c>
      <c r="R9" s="32">
        <v>1204</v>
      </c>
      <c r="S9" s="32">
        <v>134</v>
      </c>
      <c r="T9" s="32">
        <v>34</v>
      </c>
      <c r="U9" s="32">
        <v>34</v>
      </c>
      <c r="V9" s="32">
        <v>34</v>
      </c>
      <c r="W9" s="32">
        <v>32</v>
      </c>
    </row>
    <row r="10" spans="1:23" x14ac:dyDescent="0.2">
      <c r="A10" s="27">
        <v>4</v>
      </c>
      <c r="B10" s="3" t="s">
        <v>5</v>
      </c>
      <c r="C10" s="37">
        <v>1390</v>
      </c>
      <c r="D10" s="37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13">
        <v>3523</v>
      </c>
      <c r="I10" s="88">
        <v>12</v>
      </c>
      <c r="J10" s="13">
        <v>881</v>
      </c>
      <c r="K10" s="13">
        <v>881</v>
      </c>
      <c r="L10" s="13">
        <v>881</v>
      </c>
      <c r="M10" s="13">
        <v>880</v>
      </c>
      <c r="N10" s="32">
        <v>390</v>
      </c>
      <c r="O10" s="32">
        <v>98</v>
      </c>
      <c r="P10" s="32">
        <v>98</v>
      </c>
      <c r="Q10" s="32">
        <v>98</v>
      </c>
      <c r="R10" s="32">
        <v>96</v>
      </c>
      <c r="S10" s="32">
        <v>3133</v>
      </c>
      <c r="T10" s="32">
        <v>783</v>
      </c>
      <c r="U10" s="32">
        <v>783</v>
      </c>
      <c r="V10" s="32">
        <v>783</v>
      </c>
      <c r="W10" s="32">
        <v>784</v>
      </c>
    </row>
    <row r="11" spans="1:23" x14ac:dyDescent="0.2">
      <c r="A11" s="27">
        <v>5</v>
      </c>
      <c r="B11" s="3" t="s">
        <v>6</v>
      </c>
      <c r="C11" s="37">
        <v>4114</v>
      </c>
      <c r="D11" s="37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13">
        <v>7089</v>
      </c>
      <c r="I11" s="88">
        <v>12</v>
      </c>
      <c r="J11" s="13">
        <v>1772</v>
      </c>
      <c r="K11" s="13">
        <v>1772</v>
      </c>
      <c r="L11" s="13">
        <v>1772</v>
      </c>
      <c r="M11" s="13">
        <v>1773</v>
      </c>
      <c r="N11" s="32">
        <v>1157</v>
      </c>
      <c r="O11" s="32">
        <v>289</v>
      </c>
      <c r="P11" s="32">
        <v>289</v>
      </c>
      <c r="Q11" s="32">
        <v>289</v>
      </c>
      <c r="R11" s="32">
        <v>290</v>
      </c>
      <c r="S11" s="32">
        <v>5932</v>
      </c>
      <c r="T11" s="32">
        <v>1483</v>
      </c>
      <c r="U11" s="32">
        <v>1483</v>
      </c>
      <c r="V11" s="32">
        <v>1483</v>
      </c>
      <c r="W11" s="32">
        <v>1483</v>
      </c>
    </row>
    <row r="12" spans="1:23" x14ac:dyDescent="0.2">
      <c r="A12" s="27">
        <v>6</v>
      </c>
      <c r="B12" s="3" t="s">
        <v>7</v>
      </c>
      <c r="C12" s="37">
        <v>194</v>
      </c>
      <c r="D12" s="37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13">
        <v>2329</v>
      </c>
      <c r="I12" s="88">
        <v>12</v>
      </c>
      <c r="J12" s="13">
        <v>582</v>
      </c>
      <c r="K12" s="13">
        <v>582</v>
      </c>
      <c r="L12" s="13">
        <v>582</v>
      </c>
      <c r="M12" s="13">
        <v>583</v>
      </c>
      <c r="N12" s="32">
        <v>54</v>
      </c>
      <c r="O12" s="32">
        <v>14</v>
      </c>
      <c r="P12" s="32">
        <v>14</v>
      </c>
      <c r="Q12" s="32">
        <v>14</v>
      </c>
      <c r="R12" s="32">
        <v>12</v>
      </c>
      <c r="S12" s="32">
        <v>2275</v>
      </c>
      <c r="T12" s="32">
        <v>568</v>
      </c>
      <c r="U12" s="32">
        <v>568</v>
      </c>
      <c r="V12" s="32">
        <v>568</v>
      </c>
      <c r="W12" s="32">
        <v>571</v>
      </c>
    </row>
    <row r="13" spans="1:23" x14ac:dyDescent="0.2">
      <c r="A13" s="27">
        <v>7</v>
      </c>
      <c r="B13" s="3" t="s">
        <v>8</v>
      </c>
      <c r="C13" s="37">
        <v>9931</v>
      </c>
      <c r="D13" s="37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13">
        <v>7472</v>
      </c>
      <c r="I13" s="88">
        <v>10</v>
      </c>
      <c r="J13" s="13">
        <v>1868</v>
      </c>
      <c r="K13" s="13">
        <v>1868</v>
      </c>
      <c r="L13" s="13">
        <v>1868</v>
      </c>
      <c r="M13" s="13">
        <v>1868</v>
      </c>
      <c r="N13" s="32">
        <v>2806</v>
      </c>
      <c r="O13" s="32">
        <v>702</v>
      </c>
      <c r="P13" s="32">
        <v>702</v>
      </c>
      <c r="Q13" s="32">
        <v>702</v>
      </c>
      <c r="R13" s="32">
        <v>700</v>
      </c>
      <c r="S13" s="32">
        <v>4666</v>
      </c>
      <c r="T13" s="32">
        <v>1166</v>
      </c>
      <c r="U13" s="32">
        <v>1166</v>
      </c>
      <c r="V13" s="32">
        <v>1166</v>
      </c>
      <c r="W13" s="32">
        <v>1168</v>
      </c>
    </row>
    <row r="14" spans="1:23" x14ac:dyDescent="0.2">
      <c r="A14" s="27">
        <v>8</v>
      </c>
      <c r="B14" s="3" t="s">
        <v>9</v>
      </c>
      <c r="C14" s="37">
        <v>1017</v>
      </c>
      <c r="D14" s="37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13">
        <v>5698</v>
      </c>
      <c r="I14" s="88">
        <v>10</v>
      </c>
      <c r="J14" s="13">
        <v>1425</v>
      </c>
      <c r="K14" s="13">
        <v>1425</v>
      </c>
      <c r="L14" s="13">
        <v>1425</v>
      </c>
      <c r="M14" s="13">
        <v>1423</v>
      </c>
      <c r="N14" s="32">
        <v>287</v>
      </c>
      <c r="O14" s="32">
        <v>72</v>
      </c>
      <c r="P14" s="32">
        <v>72</v>
      </c>
      <c r="Q14" s="32">
        <v>72</v>
      </c>
      <c r="R14" s="32">
        <v>71</v>
      </c>
      <c r="S14" s="32">
        <v>5411</v>
      </c>
      <c r="T14" s="32">
        <v>1353</v>
      </c>
      <c r="U14" s="32">
        <v>1353</v>
      </c>
      <c r="V14" s="32">
        <v>1353</v>
      </c>
      <c r="W14" s="32">
        <v>1352</v>
      </c>
    </row>
    <row r="15" spans="1:23" x14ac:dyDescent="0.2">
      <c r="A15" s="27">
        <v>9</v>
      </c>
      <c r="B15" s="3" t="s">
        <v>10</v>
      </c>
      <c r="C15" s="37">
        <v>42487</v>
      </c>
      <c r="D15" s="37">
        <v>4862</v>
      </c>
      <c r="E15" s="37">
        <f t="shared" si="0"/>
        <v>0.89731567720543204</v>
      </c>
      <c r="F15" s="37">
        <f t="shared" si="1"/>
        <v>0.10268432279456796</v>
      </c>
      <c r="G15" s="52"/>
      <c r="H15" s="13">
        <v>0</v>
      </c>
      <c r="I15" s="88"/>
      <c r="J15" s="13">
        <v>0</v>
      </c>
      <c r="K15" s="13">
        <v>0</v>
      </c>
      <c r="L15" s="13">
        <v>0</v>
      </c>
      <c r="M15" s="13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  <c r="W15" s="32">
        <v>0</v>
      </c>
    </row>
    <row r="16" spans="1:23" ht="16.5" customHeight="1" x14ac:dyDescent="0.2">
      <c r="A16" s="27">
        <v>10</v>
      </c>
      <c r="B16" s="3" t="s">
        <v>53</v>
      </c>
      <c r="C16" s="37">
        <v>2504</v>
      </c>
      <c r="D16" s="37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13">
        <v>8165</v>
      </c>
      <c r="I16" s="88">
        <v>18</v>
      </c>
      <c r="J16" s="13">
        <v>2041</v>
      </c>
      <c r="K16" s="13">
        <v>2041</v>
      </c>
      <c r="L16" s="13">
        <v>2041</v>
      </c>
      <c r="M16" s="13">
        <v>2042</v>
      </c>
      <c r="N16" s="32">
        <v>708</v>
      </c>
      <c r="O16" s="32">
        <v>177</v>
      </c>
      <c r="P16" s="32">
        <v>177</v>
      </c>
      <c r="Q16" s="32">
        <v>177</v>
      </c>
      <c r="R16" s="32">
        <v>177</v>
      </c>
      <c r="S16" s="32">
        <v>7457</v>
      </c>
      <c r="T16" s="32">
        <v>1864</v>
      </c>
      <c r="U16" s="32">
        <v>1864</v>
      </c>
      <c r="V16" s="32">
        <v>1864</v>
      </c>
      <c r="W16" s="32">
        <v>1865</v>
      </c>
    </row>
    <row r="17" spans="1:23" x14ac:dyDescent="0.2">
      <c r="A17" s="27">
        <v>11</v>
      </c>
      <c r="B17" s="3" t="s">
        <v>11</v>
      </c>
      <c r="C17" s="37">
        <v>13349</v>
      </c>
      <c r="D17" s="37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13">
        <v>3893</v>
      </c>
      <c r="I17" s="88">
        <v>6</v>
      </c>
      <c r="J17" s="13">
        <v>973</v>
      </c>
      <c r="K17" s="13">
        <v>973</v>
      </c>
      <c r="L17" s="13">
        <v>973</v>
      </c>
      <c r="M17" s="13">
        <v>974</v>
      </c>
      <c r="N17" s="32">
        <v>3719</v>
      </c>
      <c r="O17" s="32">
        <v>930</v>
      </c>
      <c r="P17" s="32">
        <v>930</v>
      </c>
      <c r="Q17" s="32">
        <v>930</v>
      </c>
      <c r="R17" s="32">
        <v>929</v>
      </c>
      <c r="S17" s="32">
        <v>174</v>
      </c>
      <c r="T17" s="32">
        <v>43</v>
      </c>
      <c r="U17" s="32">
        <v>43</v>
      </c>
      <c r="V17" s="32">
        <v>43</v>
      </c>
      <c r="W17" s="32">
        <v>45</v>
      </c>
    </row>
    <row r="18" spans="1:23" x14ac:dyDescent="0.2">
      <c r="A18" s="27">
        <v>12</v>
      </c>
      <c r="B18" s="3" t="s">
        <v>12</v>
      </c>
      <c r="C18" s="37">
        <v>5281</v>
      </c>
      <c r="D18" s="37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13">
        <v>4352</v>
      </c>
      <c r="I18" s="88">
        <v>12</v>
      </c>
      <c r="J18" s="13">
        <v>1088</v>
      </c>
      <c r="K18" s="13">
        <v>1088</v>
      </c>
      <c r="L18" s="13">
        <v>1088</v>
      </c>
      <c r="M18" s="13">
        <v>1088</v>
      </c>
      <c r="N18" s="32">
        <v>1481</v>
      </c>
      <c r="O18" s="32">
        <v>370</v>
      </c>
      <c r="P18" s="32">
        <v>370</v>
      </c>
      <c r="Q18" s="32">
        <v>370</v>
      </c>
      <c r="R18" s="32">
        <v>371</v>
      </c>
      <c r="S18" s="32">
        <v>2871</v>
      </c>
      <c r="T18" s="32">
        <v>718</v>
      </c>
      <c r="U18" s="32">
        <v>718</v>
      </c>
      <c r="V18" s="32">
        <v>718</v>
      </c>
      <c r="W18" s="32">
        <v>717</v>
      </c>
    </row>
    <row r="19" spans="1:23" x14ac:dyDescent="0.2">
      <c r="A19" s="27">
        <v>13</v>
      </c>
      <c r="B19" s="3" t="s">
        <v>13</v>
      </c>
      <c r="C19" s="37">
        <v>765</v>
      </c>
      <c r="D19" s="37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13">
        <v>4288</v>
      </c>
      <c r="I19" s="88">
        <v>15</v>
      </c>
      <c r="J19" s="13">
        <v>1072</v>
      </c>
      <c r="K19" s="13">
        <v>1072</v>
      </c>
      <c r="L19" s="13">
        <v>1072</v>
      </c>
      <c r="M19" s="13">
        <v>1072</v>
      </c>
      <c r="N19" s="32">
        <v>216</v>
      </c>
      <c r="O19" s="32">
        <v>54</v>
      </c>
      <c r="P19" s="32">
        <v>54</v>
      </c>
      <c r="Q19" s="32">
        <v>54</v>
      </c>
      <c r="R19" s="32">
        <v>54</v>
      </c>
      <c r="S19" s="32">
        <v>4072</v>
      </c>
      <c r="T19" s="32">
        <v>1018</v>
      </c>
      <c r="U19" s="32">
        <v>1018</v>
      </c>
      <c r="V19" s="32">
        <v>1018</v>
      </c>
      <c r="W19" s="32">
        <v>1018</v>
      </c>
    </row>
    <row r="20" spans="1:23" x14ac:dyDescent="0.2">
      <c r="A20" s="27">
        <v>14</v>
      </c>
      <c r="B20" s="3" t="s">
        <v>14</v>
      </c>
      <c r="C20" s="37">
        <v>146</v>
      </c>
      <c r="D20" s="37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13">
        <v>3052</v>
      </c>
      <c r="I20" s="88">
        <v>6</v>
      </c>
      <c r="J20" s="13">
        <v>763</v>
      </c>
      <c r="K20" s="13">
        <v>763</v>
      </c>
      <c r="L20" s="13">
        <v>763</v>
      </c>
      <c r="M20" s="13">
        <v>763</v>
      </c>
      <c r="N20" s="32">
        <v>41</v>
      </c>
      <c r="O20" s="32">
        <v>10</v>
      </c>
      <c r="P20" s="32">
        <v>10</v>
      </c>
      <c r="Q20" s="32">
        <v>10</v>
      </c>
      <c r="R20" s="32">
        <v>11</v>
      </c>
      <c r="S20" s="32">
        <v>3011</v>
      </c>
      <c r="T20" s="32">
        <v>753</v>
      </c>
      <c r="U20" s="32">
        <v>753</v>
      </c>
      <c r="V20" s="32">
        <v>753</v>
      </c>
      <c r="W20" s="32">
        <v>752</v>
      </c>
    </row>
    <row r="21" spans="1:23" x14ac:dyDescent="0.2">
      <c r="A21" s="27">
        <v>15</v>
      </c>
      <c r="B21" s="3" t="s">
        <v>15</v>
      </c>
      <c r="C21" s="37">
        <v>16169</v>
      </c>
      <c r="D21" s="37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13">
        <v>4893</v>
      </c>
      <c r="I21" s="88">
        <v>15</v>
      </c>
      <c r="J21" s="13">
        <v>1223</v>
      </c>
      <c r="K21" s="13">
        <v>1223</v>
      </c>
      <c r="L21" s="13">
        <v>1223</v>
      </c>
      <c r="M21" s="13">
        <v>1224</v>
      </c>
      <c r="N21" s="32">
        <v>4507</v>
      </c>
      <c r="O21" s="32">
        <v>1127</v>
      </c>
      <c r="P21" s="32">
        <v>1127</v>
      </c>
      <c r="Q21" s="32">
        <v>1127</v>
      </c>
      <c r="R21" s="32">
        <v>1126</v>
      </c>
      <c r="S21" s="32">
        <v>386</v>
      </c>
      <c r="T21" s="32">
        <v>96</v>
      </c>
      <c r="U21" s="32">
        <v>96</v>
      </c>
      <c r="V21" s="32">
        <v>96</v>
      </c>
      <c r="W21" s="32">
        <v>98</v>
      </c>
    </row>
    <row r="22" spans="1:23" x14ac:dyDescent="0.2">
      <c r="A22" s="27">
        <v>16</v>
      </c>
      <c r="B22" s="3" t="s">
        <v>16</v>
      </c>
      <c r="C22" s="37">
        <v>833</v>
      </c>
      <c r="D22" s="37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13">
        <v>2953</v>
      </c>
      <c r="I22" s="88">
        <v>6</v>
      </c>
      <c r="J22" s="13">
        <v>738</v>
      </c>
      <c r="K22" s="13">
        <v>738</v>
      </c>
      <c r="L22" s="13">
        <v>738</v>
      </c>
      <c r="M22" s="13">
        <v>739</v>
      </c>
      <c r="N22" s="32">
        <v>233</v>
      </c>
      <c r="O22" s="32">
        <v>58</v>
      </c>
      <c r="P22" s="32">
        <v>58</v>
      </c>
      <c r="Q22" s="32">
        <v>58</v>
      </c>
      <c r="R22" s="32">
        <v>59</v>
      </c>
      <c r="S22" s="32">
        <v>2720</v>
      </c>
      <c r="T22" s="32">
        <v>680</v>
      </c>
      <c r="U22" s="32">
        <v>680</v>
      </c>
      <c r="V22" s="32">
        <v>680</v>
      </c>
      <c r="W22" s="32">
        <v>680</v>
      </c>
    </row>
    <row r="23" spans="1:23" x14ac:dyDescent="0.2">
      <c r="A23" s="27">
        <v>17</v>
      </c>
      <c r="B23" s="3" t="s">
        <v>17</v>
      </c>
      <c r="C23" s="37">
        <v>93</v>
      </c>
      <c r="D23" s="37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13">
        <v>2670</v>
      </c>
      <c r="I23" s="88">
        <v>6</v>
      </c>
      <c r="J23" s="13">
        <v>668</v>
      </c>
      <c r="K23" s="13">
        <v>668</v>
      </c>
      <c r="L23" s="13">
        <v>668</v>
      </c>
      <c r="M23" s="13">
        <v>666</v>
      </c>
      <c r="N23" s="32">
        <v>26</v>
      </c>
      <c r="O23" s="32">
        <v>7</v>
      </c>
      <c r="P23" s="32">
        <v>7</v>
      </c>
      <c r="Q23" s="32">
        <v>7</v>
      </c>
      <c r="R23" s="32">
        <v>5</v>
      </c>
      <c r="S23" s="32">
        <v>2644</v>
      </c>
      <c r="T23" s="32">
        <v>661</v>
      </c>
      <c r="U23" s="32">
        <v>661</v>
      </c>
      <c r="V23" s="32">
        <v>661</v>
      </c>
      <c r="W23" s="32">
        <v>661</v>
      </c>
    </row>
    <row r="24" spans="1:23" x14ac:dyDescent="0.2">
      <c r="A24" s="27">
        <v>18</v>
      </c>
      <c r="B24" s="3" t="s">
        <v>18</v>
      </c>
      <c r="C24" s="37">
        <v>1178</v>
      </c>
      <c r="D24" s="37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13">
        <v>4024</v>
      </c>
      <c r="I24" s="88">
        <v>10</v>
      </c>
      <c r="J24" s="13">
        <v>1006</v>
      </c>
      <c r="K24" s="13">
        <v>1006</v>
      </c>
      <c r="L24" s="13">
        <v>1006</v>
      </c>
      <c r="M24" s="13">
        <v>1006</v>
      </c>
      <c r="N24" s="32">
        <v>332</v>
      </c>
      <c r="O24" s="32">
        <v>83</v>
      </c>
      <c r="P24" s="32">
        <v>83</v>
      </c>
      <c r="Q24" s="32">
        <v>83</v>
      </c>
      <c r="R24" s="32">
        <v>83</v>
      </c>
      <c r="S24" s="32">
        <v>3692</v>
      </c>
      <c r="T24" s="32">
        <v>923</v>
      </c>
      <c r="U24" s="32">
        <v>923</v>
      </c>
      <c r="V24" s="32">
        <v>923</v>
      </c>
      <c r="W24" s="32">
        <v>923</v>
      </c>
    </row>
    <row r="25" spans="1:23" x14ac:dyDescent="0.2">
      <c r="A25" s="27">
        <v>19</v>
      </c>
      <c r="B25" s="3" t="s">
        <v>19</v>
      </c>
      <c r="C25" s="37">
        <v>513</v>
      </c>
      <c r="D25" s="37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13">
        <v>1539</v>
      </c>
      <c r="I25" s="88">
        <v>3</v>
      </c>
      <c r="J25" s="13">
        <v>385</v>
      </c>
      <c r="K25" s="13">
        <v>385</v>
      </c>
      <c r="L25" s="13">
        <v>385</v>
      </c>
      <c r="M25" s="13">
        <v>384</v>
      </c>
      <c r="N25" s="32">
        <v>145</v>
      </c>
      <c r="O25" s="32">
        <v>36</v>
      </c>
      <c r="P25" s="32">
        <v>36</v>
      </c>
      <c r="Q25" s="32">
        <v>36</v>
      </c>
      <c r="R25" s="32">
        <v>37</v>
      </c>
      <c r="S25" s="32">
        <v>1394</v>
      </c>
      <c r="T25" s="32">
        <v>349</v>
      </c>
      <c r="U25" s="32">
        <v>349</v>
      </c>
      <c r="V25" s="32">
        <v>349</v>
      </c>
      <c r="W25" s="32">
        <v>347</v>
      </c>
    </row>
    <row r="26" spans="1:23" x14ac:dyDescent="0.2">
      <c r="A26" s="27">
        <v>20</v>
      </c>
      <c r="B26" s="3" t="s">
        <v>20</v>
      </c>
      <c r="C26" s="37">
        <v>9717</v>
      </c>
      <c r="D26" s="37">
        <v>14286</v>
      </c>
      <c r="E26" s="37">
        <f t="shared" si="0"/>
        <v>0.40482439695038119</v>
      </c>
      <c r="F26" s="37">
        <f t="shared" si="1"/>
        <v>0.59517560304961881</v>
      </c>
      <c r="G26" s="52"/>
      <c r="H26" s="13">
        <v>0</v>
      </c>
      <c r="I26" s="88"/>
      <c r="J26" s="13">
        <v>0</v>
      </c>
      <c r="K26" s="13">
        <v>0</v>
      </c>
      <c r="L26" s="13">
        <v>0</v>
      </c>
      <c r="M26" s="13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  <c r="W26" s="32">
        <v>0</v>
      </c>
    </row>
    <row r="27" spans="1:23" x14ac:dyDescent="0.2">
      <c r="A27" s="27">
        <v>21</v>
      </c>
      <c r="B27" s="3" t="s">
        <v>21</v>
      </c>
      <c r="C27" s="37">
        <v>1289</v>
      </c>
      <c r="D27" s="37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13">
        <v>4161</v>
      </c>
      <c r="I27" s="88">
        <v>6</v>
      </c>
      <c r="J27" s="13">
        <v>1040</v>
      </c>
      <c r="K27" s="13">
        <v>1040</v>
      </c>
      <c r="L27" s="13">
        <v>1040</v>
      </c>
      <c r="M27" s="13">
        <v>1041</v>
      </c>
      <c r="N27" s="32">
        <v>360</v>
      </c>
      <c r="O27" s="32">
        <v>90</v>
      </c>
      <c r="P27" s="32">
        <v>90</v>
      </c>
      <c r="Q27" s="32">
        <v>90</v>
      </c>
      <c r="R27" s="32">
        <v>90</v>
      </c>
      <c r="S27" s="32">
        <v>3801</v>
      </c>
      <c r="T27" s="32">
        <v>950</v>
      </c>
      <c r="U27" s="32">
        <v>950</v>
      </c>
      <c r="V27" s="32">
        <v>950</v>
      </c>
      <c r="W27" s="32">
        <v>951</v>
      </c>
    </row>
    <row r="28" spans="1:23" x14ac:dyDescent="0.2">
      <c r="A28" s="27">
        <v>22</v>
      </c>
      <c r="B28" s="3" t="s">
        <v>22</v>
      </c>
      <c r="C28" s="37">
        <v>4526</v>
      </c>
      <c r="D28" s="37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13">
        <v>7132</v>
      </c>
      <c r="I28" s="88">
        <v>8</v>
      </c>
      <c r="J28" s="13">
        <v>1783</v>
      </c>
      <c r="K28" s="13">
        <v>1783</v>
      </c>
      <c r="L28" s="13">
        <v>1783</v>
      </c>
      <c r="M28" s="13">
        <v>1783</v>
      </c>
      <c r="N28" s="32">
        <v>1276</v>
      </c>
      <c r="O28" s="32">
        <v>319</v>
      </c>
      <c r="P28" s="32">
        <v>319</v>
      </c>
      <c r="Q28" s="32">
        <v>319</v>
      </c>
      <c r="R28" s="32">
        <v>319</v>
      </c>
      <c r="S28" s="32">
        <v>5856</v>
      </c>
      <c r="T28" s="32">
        <v>1464</v>
      </c>
      <c r="U28" s="32">
        <v>1464</v>
      </c>
      <c r="V28" s="32">
        <v>1464</v>
      </c>
      <c r="W28" s="32">
        <v>1464</v>
      </c>
    </row>
    <row r="29" spans="1:23" x14ac:dyDescent="0.2">
      <c r="A29" s="27">
        <v>23</v>
      </c>
      <c r="B29" s="3" t="s">
        <v>23</v>
      </c>
      <c r="C29" s="37">
        <v>1276</v>
      </c>
      <c r="D29" s="37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13">
        <v>5172</v>
      </c>
      <c r="I29" s="88">
        <v>8</v>
      </c>
      <c r="J29" s="13">
        <v>1293</v>
      </c>
      <c r="K29" s="13">
        <v>1293</v>
      </c>
      <c r="L29" s="13">
        <v>1293</v>
      </c>
      <c r="M29" s="13">
        <v>1293</v>
      </c>
      <c r="N29" s="32">
        <v>361</v>
      </c>
      <c r="O29" s="32">
        <v>90</v>
      </c>
      <c r="P29" s="32">
        <v>90</v>
      </c>
      <c r="Q29" s="32">
        <v>90</v>
      </c>
      <c r="R29" s="32">
        <v>91</v>
      </c>
      <c r="S29" s="32">
        <v>4811</v>
      </c>
      <c r="T29" s="32">
        <v>1203</v>
      </c>
      <c r="U29" s="32">
        <v>1203</v>
      </c>
      <c r="V29" s="32">
        <v>1203</v>
      </c>
      <c r="W29" s="32">
        <v>1202</v>
      </c>
    </row>
    <row r="30" spans="1:23" x14ac:dyDescent="0.2">
      <c r="A30" s="27">
        <v>24</v>
      </c>
      <c r="B30" s="3" t="s">
        <v>24</v>
      </c>
      <c r="C30" s="37">
        <v>2328</v>
      </c>
      <c r="D30" s="37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13">
        <v>5091</v>
      </c>
      <c r="I30" s="88">
        <v>8</v>
      </c>
      <c r="J30" s="13">
        <v>1273</v>
      </c>
      <c r="K30" s="13">
        <v>1273</v>
      </c>
      <c r="L30" s="13">
        <v>1273</v>
      </c>
      <c r="M30" s="13">
        <v>1272</v>
      </c>
      <c r="N30" s="32">
        <v>657</v>
      </c>
      <c r="O30" s="32">
        <v>164</v>
      </c>
      <c r="P30" s="32">
        <v>164</v>
      </c>
      <c r="Q30" s="32">
        <v>164</v>
      </c>
      <c r="R30" s="32">
        <v>165</v>
      </c>
      <c r="S30" s="32">
        <v>4434</v>
      </c>
      <c r="T30" s="32">
        <v>1109</v>
      </c>
      <c r="U30" s="32">
        <v>1109</v>
      </c>
      <c r="V30" s="32">
        <v>1109</v>
      </c>
      <c r="W30" s="32">
        <v>1107</v>
      </c>
    </row>
    <row r="31" spans="1:23" ht="30" x14ac:dyDescent="0.2">
      <c r="A31" s="27">
        <v>25</v>
      </c>
      <c r="B31" s="3" t="s">
        <v>54</v>
      </c>
      <c r="C31" s="37"/>
      <c r="D31" s="37"/>
      <c r="E31" s="37"/>
      <c r="F31" s="37"/>
      <c r="G31" s="52">
        <v>0</v>
      </c>
      <c r="H31" s="13">
        <v>0</v>
      </c>
      <c r="I31" s="88"/>
      <c r="J31" s="13">
        <v>0</v>
      </c>
      <c r="K31" s="13">
        <v>0</v>
      </c>
      <c r="L31" s="13">
        <v>0</v>
      </c>
      <c r="M31" s="13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</row>
    <row r="32" spans="1:23" ht="30" x14ac:dyDescent="0.2">
      <c r="A32" s="27">
        <v>26</v>
      </c>
      <c r="B32" s="3" t="s">
        <v>55</v>
      </c>
      <c r="C32" s="37"/>
      <c r="D32" s="37"/>
      <c r="E32" s="37"/>
      <c r="F32" s="37"/>
      <c r="G32" s="52">
        <v>0</v>
      </c>
      <c r="H32" s="13">
        <v>0</v>
      </c>
      <c r="I32" s="88"/>
      <c r="J32" s="13">
        <v>0</v>
      </c>
      <c r="K32" s="13">
        <v>0</v>
      </c>
      <c r="L32" s="13">
        <v>0</v>
      </c>
      <c r="M32" s="13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</row>
    <row r="33" spans="1:23" ht="30" x14ac:dyDescent="0.2">
      <c r="A33" s="27">
        <v>27</v>
      </c>
      <c r="B33" s="3" t="s">
        <v>25</v>
      </c>
      <c r="C33" s="37"/>
      <c r="D33" s="37"/>
      <c r="E33" s="37"/>
      <c r="F33" s="37"/>
      <c r="G33" s="52">
        <v>0</v>
      </c>
      <c r="H33" s="13">
        <v>0</v>
      </c>
      <c r="I33" s="88"/>
      <c r="J33" s="13">
        <v>0</v>
      </c>
      <c r="K33" s="13">
        <v>0</v>
      </c>
      <c r="L33" s="13">
        <v>0</v>
      </c>
      <c r="M33" s="13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</row>
    <row r="34" spans="1:23" ht="30" x14ac:dyDescent="0.2">
      <c r="A34" s="27">
        <v>28</v>
      </c>
      <c r="B34" s="3" t="s">
        <v>56</v>
      </c>
      <c r="C34" s="37"/>
      <c r="D34" s="37"/>
      <c r="E34" s="37"/>
      <c r="F34" s="37"/>
      <c r="G34" s="52">
        <v>0</v>
      </c>
      <c r="H34" s="13">
        <v>0</v>
      </c>
      <c r="I34" s="88"/>
      <c r="J34" s="13">
        <v>0</v>
      </c>
      <c r="K34" s="13">
        <v>0</v>
      </c>
      <c r="L34" s="13">
        <v>0</v>
      </c>
      <c r="M34" s="13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</row>
    <row r="35" spans="1:23" ht="30" x14ac:dyDescent="0.2">
      <c r="A35" s="27">
        <v>29</v>
      </c>
      <c r="B35" s="3" t="s">
        <v>57</v>
      </c>
      <c r="C35" s="37"/>
      <c r="D35" s="37"/>
      <c r="E35" s="37"/>
      <c r="F35" s="37"/>
      <c r="G35" s="52">
        <v>0</v>
      </c>
      <c r="H35" s="13">
        <v>0</v>
      </c>
      <c r="I35" s="88"/>
      <c r="J35" s="13">
        <v>0</v>
      </c>
      <c r="K35" s="13">
        <v>0</v>
      </c>
      <c r="L35" s="13">
        <v>0</v>
      </c>
      <c r="M35" s="13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</row>
    <row r="36" spans="1:23" ht="45" x14ac:dyDescent="0.2">
      <c r="A36" s="27">
        <v>30</v>
      </c>
      <c r="B36" s="3" t="s">
        <v>26</v>
      </c>
      <c r="C36" s="37"/>
      <c r="D36" s="37"/>
      <c r="E36" s="37"/>
      <c r="F36" s="37"/>
      <c r="G36" s="52">
        <v>0</v>
      </c>
      <c r="H36" s="13">
        <v>0</v>
      </c>
      <c r="I36" s="88"/>
      <c r="J36" s="13">
        <v>0</v>
      </c>
      <c r="K36" s="13">
        <v>0</v>
      </c>
      <c r="L36" s="13">
        <v>0</v>
      </c>
      <c r="M36" s="13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</row>
    <row r="37" spans="1:23" ht="30" x14ac:dyDescent="0.2">
      <c r="A37" s="27">
        <v>31</v>
      </c>
      <c r="B37" s="3" t="s">
        <v>27</v>
      </c>
      <c r="C37" s="37"/>
      <c r="D37" s="37"/>
      <c r="E37" s="37"/>
      <c r="F37" s="37"/>
      <c r="G37" s="52">
        <v>0</v>
      </c>
      <c r="H37" s="13">
        <v>0</v>
      </c>
      <c r="I37" s="88"/>
      <c r="J37" s="13">
        <v>0</v>
      </c>
      <c r="K37" s="13">
        <v>0</v>
      </c>
      <c r="L37" s="13">
        <v>0</v>
      </c>
      <c r="M37" s="13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</row>
    <row r="38" spans="1:23" ht="30" x14ac:dyDescent="0.2">
      <c r="A38" s="27">
        <v>32</v>
      </c>
      <c r="B38" s="3" t="s">
        <v>139</v>
      </c>
      <c r="C38" s="37"/>
      <c r="D38" s="37"/>
      <c r="E38" s="37"/>
      <c r="F38" s="37"/>
      <c r="G38" s="52">
        <v>0</v>
      </c>
      <c r="H38" s="13">
        <v>0</v>
      </c>
      <c r="I38" s="88"/>
      <c r="J38" s="13">
        <v>0</v>
      </c>
      <c r="K38" s="13">
        <v>0</v>
      </c>
      <c r="L38" s="13">
        <v>0</v>
      </c>
      <c r="M38" s="13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</row>
    <row r="39" spans="1:23" ht="30" x14ac:dyDescent="0.2">
      <c r="A39" s="27">
        <v>33</v>
      </c>
      <c r="B39" s="3" t="s">
        <v>58</v>
      </c>
      <c r="C39" s="37"/>
      <c r="D39" s="37"/>
      <c r="E39" s="37"/>
      <c r="F39" s="37"/>
      <c r="G39" s="52">
        <v>0</v>
      </c>
      <c r="H39" s="13">
        <v>0</v>
      </c>
      <c r="I39" s="88"/>
      <c r="J39" s="13">
        <v>0</v>
      </c>
      <c r="K39" s="13">
        <v>0</v>
      </c>
      <c r="L39" s="13">
        <v>0</v>
      </c>
      <c r="M39" s="13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</row>
    <row r="40" spans="1:23" ht="25.5" x14ac:dyDescent="0.2">
      <c r="A40" s="27">
        <v>34</v>
      </c>
      <c r="B40" s="94" t="s">
        <v>281</v>
      </c>
      <c r="C40" s="37"/>
      <c r="D40" s="37"/>
      <c r="E40" s="37"/>
      <c r="F40" s="37"/>
      <c r="G40" s="52">
        <v>0</v>
      </c>
      <c r="H40" s="13">
        <v>0</v>
      </c>
      <c r="I40" s="88"/>
      <c r="J40" s="13">
        <v>0</v>
      </c>
      <c r="K40" s="13">
        <v>0</v>
      </c>
      <c r="L40" s="13">
        <v>0</v>
      </c>
      <c r="M40" s="13">
        <v>0</v>
      </c>
      <c r="N40" s="27">
        <v>0</v>
      </c>
      <c r="O40" s="27">
        <v>0</v>
      </c>
      <c r="P40" s="27">
        <v>0</v>
      </c>
      <c r="Q40" s="27">
        <v>0</v>
      </c>
      <c r="R40" s="27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</row>
    <row r="41" spans="1:23" ht="30" x14ac:dyDescent="0.2">
      <c r="A41" s="27">
        <v>35</v>
      </c>
      <c r="B41" s="3" t="s">
        <v>59</v>
      </c>
      <c r="C41" s="37">
        <f>C42+C43+C44+C45+C51+C15</f>
        <v>316567</v>
      </c>
      <c r="D41" s="37">
        <f>D42+D43+D44+D45+D51+D15</f>
        <v>62005</v>
      </c>
      <c r="E41" s="37">
        <f>C41/(C41+D41)</f>
        <v>0.83621345477214371</v>
      </c>
      <c r="F41" s="37">
        <f>1-E41</f>
        <v>0.16378654522785629</v>
      </c>
      <c r="G41" s="37">
        <v>378663</v>
      </c>
      <c r="H41" s="13">
        <v>107529</v>
      </c>
      <c r="I41" s="88">
        <v>50</v>
      </c>
      <c r="J41" s="13">
        <v>26882</v>
      </c>
      <c r="K41" s="13">
        <v>26882</v>
      </c>
      <c r="L41" s="13">
        <v>26882</v>
      </c>
      <c r="M41" s="13">
        <v>26883</v>
      </c>
      <c r="N41" s="32">
        <v>89917</v>
      </c>
      <c r="O41" s="32">
        <v>22479</v>
      </c>
      <c r="P41" s="32">
        <v>22479</v>
      </c>
      <c r="Q41" s="32">
        <v>22479</v>
      </c>
      <c r="R41" s="32">
        <v>22480</v>
      </c>
      <c r="S41" s="32">
        <v>17612</v>
      </c>
      <c r="T41" s="32">
        <v>4403</v>
      </c>
      <c r="U41" s="32">
        <v>4403</v>
      </c>
      <c r="V41" s="32">
        <v>4403</v>
      </c>
      <c r="W41" s="32">
        <v>4403</v>
      </c>
    </row>
    <row r="42" spans="1:23" x14ac:dyDescent="0.2">
      <c r="A42" s="27">
        <v>36</v>
      </c>
      <c r="B42" s="3" t="s">
        <v>28</v>
      </c>
      <c r="C42" s="37">
        <v>20296</v>
      </c>
      <c r="D42" s="37">
        <v>7088</v>
      </c>
      <c r="E42" s="37">
        <f>C42/(C42+D42)</f>
        <v>0.74116272275781481</v>
      </c>
      <c r="F42" s="37">
        <f>1-E42</f>
        <v>0.25883727724218519</v>
      </c>
      <c r="G42" s="52"/>
      <c r="H42" s="13">
        <v>0</v>
      </c>
      <c r="I42" s="88"/>
      <c r="J42" s="13">
        <v>0</v>
      </c>
      <c r="K42" s="13">
        <v>0</v>
      </c>
      <c r="L42" s="13">
        <v>0</v>
      </c>
      <c r="M42" s="13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  <c r="W42" s="32">
        <v>0</v>
      </c>
    </row>
    <row r="43" spans="1:23" x14ac:dyDescent="0.2">
      <c r="A43" s="27">
        <v>37</v>
      </c>
      <c r="B43" s="3" t="s">
        <v>29</v>
      </c>
      <c r="C43" s="37">
        <v>60194</v>
      </c>
      <c r="D43" s="37">
        <v>10332</v>
      </c>
      <c r="E43" s="37">
        <f>C43/(C43+D43)</f>
        <v>0.85350083657091003</v>
      </c>
      <c r="F43" s="37">
        <f>1-E43</f>
        <v>0.14649916342908997</v>
      </c>
      <c r="G43" s="52"/>
      <c r="H43" s="13">
        <v>0</v>
      </c>
      <c r="I43" s="88"/>
      <c r="J43" s="13">
        <v>0</v>
      </c>
      <c r="K43" s="13">
        <v>0</v>
      </c>
      <c r="L43" s="13">
        <v>0</v>
      </c>
      <c r="M43" s="13">
        <v>0</v>
      </c>
      <c r="N43" s="27">
        <v>0</v>
      </c>
      <c r="O43" s="27">
        <v>0</v>
      </c>
      <c r="P43" s="27">
        <v>0</v>
      </c>
      <c r="Q43" s="27">
        <v>0</v>
      </c>
      <c r="R43" s="27">
        <v>0</v>
      </c>
      <c r="S43" s="32">
        <v>0</v>
      </c>
      <c r="T43" s="32">
        <v>0</v>
      </c>
      <c r="U43" s="32">
        <v>0</v>
      </c>
      <c r="V43" s="32">
        <v>0</v>
      </c>
      <c r="W43" s="32">
        <v>0</v>
      </c>
    </row>
    <row r="44" spans="1:23" x14ac:dyDescent="0.2">
      <c r="A44" s="27">
        <v>38</v>
      </c>
      <c r="B44" s="3" t="s">
        <v>30</v>
      </c>
      <c r="C44" s="37">
        <v>94360</v>
      </c>
      <c r="D44" s="37">
        <v>17577</v>
      </c>
      <c r="E44" s="37">
        <f>C44/(C44+D44)</f>
        <v>0.84297417297229693</v>
      </c>
      <c r="F44" s="37">
        <f>1-E44</f>
        <v>0.15702582702770307</v>
      </c>
      <c r="G44" s="52"/>
      <c r="H44" s="13">
        <v>0</v>
      </c>
      <c r="I44" s="88"/>
      <c r="J44" s="13">
        <v>0</v>
      </c>
      <c r="K44" s="13">
        <v>0</v>
      </c>
      <c r="L44" s="13">
        <v>0</v>
      </c>
      <c r="M44" s="13">
        <v>0</v>
      </c>
      <c r="N44" s="27">
        <v>0</v>
      </c>
      <c r="O44" s="27">
        <v>0</v>
      </c>
      <c r="P44" s="27">
        <v>0</v>
      </c>
      <c r="Q44" s="27">
        <v>0</v>
      </c>
      <c r="R44" s="27">
        <v>0</v>
      </c>
      <c r="S44" s="32">
        <v>0</v>
      </c>
      <c r="T44" s="32">
        <v>0</v>
      </c>
      <c r="U44" s="32">
        <v>0</v>
      </c>
      <c r="V44" s="32">
        <v>0</v>
      </c>
      <c r="W44" s="32">
        <v>0</v>
      </c>
    </row>
    <row r="45" spans="1:23" x14ac:dyDescent="0.2">
      <c r="A45" s="27">
        <v>39</v>
      </c>
      <c r="B45" s="3" t="s">
        <v>31</v>
      </c>
      <c r="C45" s="37">
        <v>92101</v>
      </c>
      <c r="D45" s="37">
        <v>20950</v>
      </c>
      <c r="E45" s="37">
        <f>C45/(C45+D45)</f>
        <v>0.81468540747096441</v>
      </c>
      <c r="F45" s="37">
        <f>1-E45</f>
        <v>0.18531459252903559</v>
      </c>
      <c r="G45" s="52"/>
      <c r="H45" s="13">
        <v>0</v>
      </c>
      <c r="I45" s="88"/>
      <c r="J45" s="13">
        <v>0</v>
      </c>
      <c r="K45" s="13">
        <v>0</v>
      </c>
      <c r="L45" s="13">
        <v>0</v>
      </c>
      <c r="M45" s="13">
        <v>0</v>
      </c>
      <c r="N45" s="27">
        <v>0</v>
      </c>
      <c r="O45" s="27">
        <v>0</v>
      </c>
      <c r="P45" s="27">
        <v>0</v>
      </c>
      <c r="Q45" s="27">
        <v>0</v>
      </c>
      <c r="R45" s="27">
        <v>0</v>
      </c>
      <c r="S45" s="32">
        <v>0</v>
      </c>
      <c r="T45" s="32">
        <v>0</v>
      </c>
      <c r="U45" s="32">
        <v>0</v>
      </c>
      <c r="V45" s="32">
        <v>0</v>
      </c>
      <c r="W45" s="32">
        <v>0</v>
      </c>
    </row>
    <row r="46" spans="1:23" ht="30" x14ac:dyDescent="0.2">
      <c r="A46" s="27">
        <v>40</v>
      </c>
      <c r="B46" s="3" t="s">
        <v>32</v>
      </c>
      <c r="C46" s="37"/>
      <c r="D46" s="37"/>
      <c r="E46" s="37"/>
      <c r="F46" s="37"/>
      <c r="G46" s="52">
        <v>0</v>
      </c>
      <c r="H46" s="13">
        <v>0</v>
      </c>
      <c r="I46" s="88"/>
      <c r="J46" s="13">
        <v>0</v>
      </c>
      <c r="K46" s="13">
        <v>0</v>
      </c>
      <c r="L46" s="13">
        <v>0</v>
      </c>
      <c r="M46" s="13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</row>
    <row r="47" spans="1:23" ht="30" x14ac:dyDescent="0.2">
      <c r="A47" s="27">
        <v>41</v>
      </c>
      <c r="B47" s="3" t="s">
        <v>33</v>
      </c>
      <c r="C47" s="37"/>
      <c r="D47" s="37"/>
      <c r="E47" s="37"/>
      <c r="F47" s="37"/>
      <c r="G47" s="52">
        <v>0</v>
      </c>
      <c r="H47" s="13">
        <v>0</v>
      </c>
      <c r="I47" s="88"/>
      <c r="J47" s="13">
        <v>0</v>
      </c>
      <c r="K47" s="13">
        <v>0</v>
      </c>
      <c r="L47" s="13">
        <v>0</v>
      </c>
      <c r="M47" s="13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</row>
    <row r="48" spans="1:23" x14ac:dyDescent="0.2">
      <c r="A48" s="27">
        <v>42</v>
      </c>
      <c r="B48" s="3" t="s">
        <v>34</v>
      </c>
      <c r="C48" s="37">
        <v>6169</v>
      </c>
      <c r="D48" s="37">
        <v>8051</v>
      </c>
      <c r="E48" s="37">
        <f>C48/(C48+D48)</f>
        <v>0.43382559774964841</v>
      </c>
      <c r="F48" s="37">
        <f>1-E48</f>
        <v>0.56617440225035165</v>
      </c>
      <c r="G48" s="52"/>
      <c r="H48" s="13">
        <v>0</v>
      </c>
      <c r="I48" s="88"/>
      <c r="J48" s="13">
        <v>0</v>
      </c>
      <c r="K48" s="13">
        <v>0</v>
      </c>
      <c r="L48" s="13">
        <v>0</v>
      </c>
      <c r="M48" s="13">
        <v>0</v>
      </c>
      <c r="N48" s="27">
        <v>0</v>
      </c>
      <c r="O48" s="27">
        <v>0</v>
      </c>
      <c r="P48" s="27">
        <v>0</v>
      </c>
      <c r="Q48" s="27">
        <v>0</v>
      </c>
      <c r="R48" s="27">
        <v>0</v>
      </c>
      <c r="S48" s="32">
        <v>0</v>
      </c>
      <c r="T48" s="32">
        <v>0</v>
      </c>
      <c r="U48" s="32">
        <v>0</v>
      </c>
      <c r="V48" s="32">
        <v>0</v>
      </c>
      <c r="W48" s="32">
        <v>0</v>
      </c>
    </row>
    <row r="49" spans="1:23" ht="30" x14ac:dyDescent="0.2">
      <c r="A49" s="27">
        <v>43</v>
      </c>
      <c r="B49" s="3" t="s">
        <v>35</v>
      </c>
      <c r="C49" s="37">
        <f>C26+C48+C50</f>
        <v>39603</v>
      </c>
      <c r="D49" s="37">
        <f>D26+D48+D50</f>
        <v>52394</v>
      </c>
      <c r="E49" s="37">
        <f>C49/(C49+D49)</f>
        <v>0.4304814287422416</v>
      </c>
      <c r="F49" s="37">
        <f>1-E49</f>
        <v>0.5695185712577584</v>
      </c>
      <c r="G49" s="37">
        <v>91997</v>
      </c>
      <c r="H49" s="13">
        <v>26190</v>
      </c>
      <c r="I49" s="88">
        <v>50</v>
      </c>
      <c r="J49" s="13">
        <v>6548</v>
      </c>
      <c r="K49" s="13">
        <v>6548</v>
      </c>
      <c r="L49" s="13">
        <v>6548</v>
      </c>
      <c r="M49" s="13">
        <v>6546</v>
      </c>
      <c r="N49" s="32">
        <v>11274</v>
      </c>
      <c r="O49" s="32">
        <v>2819</v>
      </c>
      <c r="P49" s="32">
        <v>2819</v>
      </c>
      <c r="Q49" s="32">
        <v>2819</v>
      </c>
      <c r="R49" s="32">
        <v>2817</v>
      </c>
      <c r="S49" s="32">
        <v>14916</v>
      </c>
      <c r="T49" s="32">
        <v>3729</v>
      </c>
      <c r="U49" s="32">
        <v>3729</v>
      </c>
      <c r="V49" s="32">
        <v>3729</v>
      </c>
      <c r="W49" s="32">
        <v>3729</v>
      </c>
    </row>
    <row r="50" spans="1:23" x14ac:dyDescent="0.2">
      <c r="A50" s="27">
        <v>44</v>
      </c>
      <c r="B50" s="3" t="s">
        <v>60</v>
      </c>
      <c r="C50" s="37">
        <v>23717</v>
      </c>
      <c r="D50" s="37">
        <v>30057</v>
      </c>
      <c r="E50" s="37">
        <f>C50/(C50+D50)</f>
        <v>0.44104957786290772</v>
      </c>
      <c r="F50" s="37">
        <f>1-E50</f>
        <v>0.55895042213709223</v>
      </c>
      <c r="G50" s="52"/>
      <c r="H50" s="13"/>
      <c r="I50" s="88"/>
      <c r="J50" s="13">
        <v>0</v>
      </c>
      <c r="K50" s="13">
        <v>0</v>
      </c>
      <c r="L50" s="13">
        <v>0</v>
      </c>
      <c r="M50" s="13">
        <v>0</v>
      </c>
      <c r="N50" s="27">
        <v>0</v>
      </c>
      <c r="O50" s="27">
        <v>0</v>
      </c>
      <c r="P50" s="27">
        <v>0</v>
      </c>
      <c r="Q50" s="27">
        <v>0</v>
      </c>
      <c r="R50" s="27">
        <v>0</v>
      </c>
      <c r="S50" s="32">
        <v>0</v>
      </c>
      <c r="T50" s="32">
        <v>0</v>
      </c>
      <c r="U50" s="32">
        <v>0</v>
      </c>
      <c r="V50" s="32">
        <v>0</v>
      </c>
      <c r="W50" s="32">
        <v>0</v>
      </c>
    </row>
    <row r="51" spans="1:23" x14ac:dyDescent="0.2">
      <c r="A51" s="27">
        <v>45</v>
      </c>
      <c r="B51" s="3" t="s">
        <v>61</v>
      </c>
      <c r="C51" s="37">
        <v>7129</v>
      </c>
      <c r="D51" s="37">
        <v>1196</v>
      </c>
      <c r="E51" s="37">
        <f>C51/(C51+D51)</f>
        <v>0.85633633633633632</v>
      </c>
      <c r="F51" s="37">
        <f>1-E51</f>
        <v>0.14366366366366368</v>
      </c>
      <c r="G51" s="52"/>
      <c r="H51" s="13"/>
      <c r="I51" s="88"/>
      <c r="J51" s="13">
        <v>0</v>
      </c>
      <c r="K51" s="13">
        <v>0</v>
      </c>
      <c r="L51" s="13">
        <v>0</v>
      </c>
      <c r="M51" s="13">
        <v>0</v>
      </c>
      <c r="N51" s="27">
        <v>0</v>
      </c>
      <c r="O51" s="27">
        <v>0</v>
      </c>
      <c r="P51" s="27">
        <v>0</v>
      </c>
      <c r="Q51" s="27">
        <v>0</v>
      </c>
      <c r="R51" s="27">
        <v>0</v>
      </c>
      <c r="S51" s="32">
        <v>0</v>
      </c>
      <c r="T51" s="32">
        <v>0</v>
      </c>
      <c r="U51" s="32">
        <v>0</v>
      </c>
      <c r="V51" s="32">
        <v>0</v>
      </c>
      <c r="W51" s="32">
        <v>0</v>
      </c>
    </row>
    <row r="52" spans="1:23" ht="30" x14ac:dyDescent="0.2">
      <c r="A52" s="27">
        <v>46</v>
      </c>
      <c r="B52" s="3" t="s">
        <v>36</v>
      </c>
      <c r="C52" s="37"/>
      <c r="D52" s="37"/>
      <c r="E52" s="37"/>
      <c r="F52" s="37"/>
      <c r="G52" s="52">
        <v>0</v>
      </c>
      <c r="H52" s="13"/>
      <c r="I52" s="88"/>
      <c r="J52" s="13">
        <v>0</v>
      </c>
      <c r="K52" s="13">
        <v>0</v>
      </c>
      <c r="L52" s="13">
        <v>0</v>
      </c>
      <c r="M52" s="13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</row>
    <row r="53" spans="1:23" x14ac:dyDescent="0.2">
      <c r="A53" s="27">
        <v>47</v>
      </c>
      <c r="B53" s="3" t="s">
        <v>37</v>
      </c>
      <c r="C53" s="37"/>
      <c r="D53" s="37"/>
      <c r="E53" s="37"/>
      <c r="F53" s="37"/>
      <c r="G53" s="52">
        <v>0</v>
      </c>
      <c r="H53" s="13"/>
      <c r="I53" s="88"/>
      <c r="J53" s="13">
        <v>0</v>
      </c>
      <c r="K53" s="13">
        <v>0</v>
      </c>
      <c r="L53" s="13">
        <v>0</v>
      </c>
      <c r="M53" s="13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</row>
    <row r="54" spans="1:23" x14ac:dyDescent="0.2">
      <c r="A54" s="27">
        <v>48</v>
      </c>
      <c r="B54" s="3" t="s">
        <v>62</v>
      </c>
      <c r="C54" s="37"/>
      <c r="D54" s="37"/>
      <c r="E54" s="37"/>
      <c r="F54" s="37"/>
      <c r="G54" s="52">
        <v>0</v>
      </c>
      <c r="H54" s="13"/>
      <c r="I54" s="88"/>
      <c r="J54" s="13">
        <v>0</v>
      </c>
      <c r="K54" s="13">
        <v>0</v>
      </c>
      <c r="L54" s="13">
        <v>0</v>
      </c>
      <c r="M54" s="13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</row>
    <row r="55" spans="1:23" x14ac:dyDescent="0.2">
      <c r="A55" s="27">
        <v>49</v>
      </c>
      <c r="B55" s="3" t="s">
        <v>38</v>
      </c>
      <c r="C55" s="37"/>
      <c r="D55" s="37"/>
      <c r="E55" s="37"/>
      <c r="F55" s="37"/>
      <c r="G55" s="52">
        <v>0</v>
      </c>
      <c r="H55" s="13"/>
      <c r="I55" s="88"/>
      <c r="J55" s="13">
        <v>0</v>
      </c>
      <c r="K55" s="13">
        <v>0</v>
      </c>
      <c r="L55" s="13">
        <v>0</v>
      </c>
      <c r="M55" s="13">
        <v>0</v>
      </c>
      <c r="N55" s="27">
        <v>0</v>
      </c>
      <c r="O55" s="27">
        <v>0</v>
      </c>
      <c r="P55" s="27">
        <v>0</v>
      </c>
      <c r="Q55" s="27">
        <v>0</v>
      </c>
      <c r="R55" s="27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</row>
    <row r="56" spans="1:23" x14ac:dyDescent="0.2">
      <c r="A56" s="27">
        <v>50</v>
      </c>
      <c r="B56" s="3" t="s">
        <v>39</v>
      </c>
      <c r="C56" s="37"/>
      <c r="D56" s="37"/>
      <c r="E56" s="37"/>
      <c r="F56" s="37"/>
      <c r="G56" s="52">
        <v>0</v>
      </c>
      <c r="H56" s="13"/>
      <c r="I56" s="88"/>
      <c r="J56" s="13">
        <v>0</v>
      </c>
      <c r="K56" s="13">
        <v>0</v>
      </c>
      <c r="L56" s="13">
        <v>0</v>
      </c>
      <c r="M56" s="13">
        <v>0</v>
      </c>
      <c r="N56" s="27">
        <v>0</v>
      </c>
      <c r="O56" s="27">
        <v>0</v>
      </c>
      <c r="P56" s="27">
        <v>0</v>
      </c>
      <c r="Q56" s="27">
        <v>0</v>
      </c>
      <c r="R56" s="27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</row>
    <row r="57" spans="1:23" x14ac:dyDescent="0.2">
      <c r="A57" s="27">
        <v>51</v>
      </c>
      <c r="B57" s="3" t="s">
        <v>40</v>
      </c>
      <c r="C57" s="37"/>
      <c r="D57" s="37"/>
      <c r="E57" s="37"/>
      <c r="F57" s="37"/>
      <c r="G57" s="52">
        <v>0</v>
      </c>
      <c r="H57" s="13"/>
      <c r="I57" s="88"/>
      <c r="J57" s="13">
        <v>0</v>
      </c>
      <c r="K57" s="13">
        <v>0</v>
      </c>
      <c r="L57" s="13">
        <v>0</v>
      </c>
      <c r="M57" s="13">
        <v>0</v>
      </c>
      <c r="N57" s="27">
        <v>0</v>
      </c>
      <c r="O57" s="27">
        <v>0</v>
      </c>
      <c r="P57" s="27">
        <v>0</v>
      </c>
      <c r="Q57" s="27">
        <v>0</v>
      </c>
      <c r="R57" s="27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</row>
    <row r="58" spans="1:23" x14ac:dyDescent="0.2">
      <c r="A58" s="27">
        <v>52</v>
      </c>
      <c r="B58" s="3" t="s">
        <v>41</v>
      </c>
      <c r="C58" s="37"/>
      <c r="D58" s="37"/>
      <c r="E58" s="37"/>
      <c r="F58" s="37"/>
      <c r="G58" s="52">
        <v>0</v>
      </c>
      <c r="H58" s="13"/>
      <c r="I58" s="88"/>
      <c r="J58" s="13">
        <v>0</v>
      </c>
      <c r="K58" s="13">
        <v>0</v>
      </c>
      <c r="L58" s="13">
        <v>0</v>
      </c>
      <c r="M58" s="13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</row>
    <row r="59" spans="1:23" x14ac:dyDescent="0.2">
      <c r="A59" s="27">
        <v>53</v>
      </c>
      <c r="B59" s="7" t="s">
        <v>52</v>
      </c>
      <c r="C59" s="37"/>
      <c r="D59" s="37"/>
      <c r="E59" s="37"/>
      <c r="F59" s="37"/>
      <c r="G59" s="52">
        <v>0</v>
      </c>
      <c r="H59" s="13"/>
      <c r="I59" s="88"/>
      <c r="J59" s="13">
        <v>0</v>
      </c>
      <c r="K59" s="13">
        <v>0</v>
      </c>
      <c r="L59" s="13">
        <v>0</v>
      </c>
      <c r="M59" s="13">
        <v>0</v>
      </c>
      <c r="N59" s="27">
        <v>0</v>
      </c>
      <c r="O59" s="27">
        <v>0</v>
      </c>
      <c r="P59" s="27">
        <v>0</v>
      </c>
      <c r="Q59" s="27">
        <v>0</v>
      </c>
      <c r="R59" s="27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</row>
    <row r="60" spans="1:23" x14ac:dyDescent="0.2">
      <c r="A60" s="27">
        <v>54</v>
      </c>
      <c r="B60" s="7" t="s">
        <v>131</v>
      </c>
      <c r="C60" s="37"/>
      <c r="D60" s="37"/>
      <c r="E60" s="37"/>
      <c r="F60" s="37"/>
      <c r="G60" s="52">
        <v>0</v>
      </c>
      <c r="H60" s="13"/>
      <c r="I60" s="88"/>
      <c r="J60" s="13">
        <v>0</v>
      </c>
      <c r="K60" s="13">
        <v>0</v>
      </c>
      <c r="L60" s="13">
        <v>0</v>
      </c>
      <c r="M60" s="13">
        <v>0</v>
      </c>
      <c r="N60" s="27">
        <v>0</v>
      </c>
      <c r="O60" s="27">
        <v>0</v>
      </c>
      <c r="P60" s="27">
        <v>0</v>
      </c>
      <c r="Q60" s="27">
        <v>0</v>
      </c>
      <c r="R60" s="27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</row>
    <row r="61" spans="1:23" x14ac:dyDescent="0.2">
      <c r="A61" s="27">
        <v>55</v>
      </c>
      <c r="B61" s="60" t="s">
        <v>42</v>
      </c>
      <c r="C61" s="37"/>
      <c r="D61" s="37"/>
      <c r="E61" s="37"/>
      <c r="F61" s="37"/>
      <c r="G61" s="52">
        <v>0</v>
      </c>
      <c r="H61" s="13"/>
      <c r="I61" s="88"/>
      <c r="J61" s="13">
        <v>0</v>
      </c>
      <c r="K61" s="13">
        <v>0</v>
      </c>
      <c r="L61" s="13">
        <v>0</v>
      </c>
      <c r="M61" s="13">
        <v>0</v>
      </c>
      <c r="N61" s="27">
        <v>0</v>
      </c>
      <c r="O61" s="27">
        <v>0</v>
      </c>
      <c r="P61" s="27">
        <v>0</v>
      </c>
      <c r="Q61" s="27">
        <v>0</v>
      </c>
      <c r="R61" s="27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</row>
    <row r="62" spans="1:23" x14ac:dyDescent="0.2">
      <c r="A62" s="27">
        <v>56</v>
      </c>
      <c r="B62" s="60" t="s">
        <v>43</v>
      </c>
      <c r="C62" s="37"/>
      <c r="D62" s="37"/>
      <c r="E62" s="37"/>
      <c r="F62" s="37"/>
      <c r="G62" s="52">
        <v>0</v>
      </c>
      <c r="H62" s="13"/>
      <c r="I62" s="88"/>
      <c r="J62" s="13">
        <v>0</v>
      </c>
      <c r="K62" s="13">
        <v>0</v>
      </c>
      <c r="L62" s="13">
        <v>0</v>
      </c>
      <c r="M62" s="13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</row>
    <row r="63" spans="1:23" x14ac:dyDescent="0.2">
      <c r="A63" s="27">
        <v>57</v>
      </c>
      <c r="B63" s="60" t="s">
        <v>44</v>
      </c>
      <c r="C63" s="37"/>
      <c r="D63" s="37"/>
      <c r="E63" s="37"/>
      <c r="F63" s="37"/>
      <c r="G63" s="52">
        <v>0</v>
      </c>
      <c r="H63" s="13"/>
      <c r="I63" s="88"/>
      <c r="J63" s="13">
        <v>0</v>
      </c>
      <c r="K63" s="13">
        <v>0</v>
      </c>
      <c r="L63" s="13">
        <v>0</v>
      </c>
      <c r="M63" s="13">
        <v>0</v>
      </c>
      <c r="N63" s="27">
        <v>0</v>
      </c>
      <c r="O63" s="27">
        <v>0</v>
      </c>
      <c r="P63" s="27">
        <v>0</v>
      </c>
      <c r="Q63" s="27">
        <v>0</v>
      </c>
      <c r="R63" s="27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</row>
    <row r="64" spans="1:23" x14ac:dyDescent="0.2">
      <c r="A64" s="27">
        <v>58</v>
      </c>
      <c r="B64" s="60" t="s">
        <v>45</v>
      </c>
      <c r="C64" s="37"/>
      <c r="D64" s="37"/>
      <c r="E64" s="37"/>
      <c r="F64" s="37"/>
      <c r="G64" s="52">
        <v>0</v>
      </c>
      <c r="H64" s="13"/>
      <c r="I64" s="88"/>
      <c r="J64" s="13">
        <v>0</v>
      </c>
      <c r="K64" s="13">
        <v>0</v>
      </c>
      <c r="L64" s="13">
        <v>0</v>
      </c>
      <c r="M64" s="13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</row>
    <row r="65" spans="1:23" x14ac:dyDescent="0.2">
      <c r="A65" s="27">
        <v>59</v>
      </c>
      <c r="B65" s="60" t="s">
        <v>47</v>
      </c>
      <c r="C65" s="37"/>
      <c r="D65" s="37"/>
      <c r="E65" s="37"/>
      <c r="F65" s="37"/>
      <c r="G65" s="52">
        <v>0</v>
      </c>
      <c r="H65" s="13"/>
      <c r="I65" s="88"/>
      <c r="J65" s="13">
        <v>0</v>
      </c>
      <c r="K65" s="13">
        <v>0</v>
      </c>
      <c r="L65" s="13">
        <v>0</v>
      </c>
      <c r="M65" s="13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</row>
    <row r="66" spans="1:23" x14ac:dyDescent="0.2">
      <c r="A66" s="27">
        <v>60</v>
      </c>
      <c r="B66" s="60" t="s">
        <v>48</v>
      </c>
      <c r="C66" s="37"/>
      <c r="D66" s="37"/>
      <c r="E66" s="37"/>
      <c r="F66" s="37"/>
      <c r="G66" s="52">
        <v>0</v>
      </c>
      <c r="H66" s="13"/>
      <c r="I66" s="88"/>
      <c r="J66" s="13">
        <v>0</v>
      </c>
      <c r="K66" s="13">
        <v>0</v>
      </c>
      <c r="L66" s="13">
        <v>0</v>
      </c>
      <c r="M66" s="13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</row>
    <row r="67" spans="1:23" x14ac:dyDescent="0.2">
      <c r="A67" s="27">
        <v>61</v>
      </c>
      <c r="B67" s="60" t="s">
        <v>132</v>
      </c>
      <c r="C67" s="37"/>
      <c r="D67" s="37"/>
      <c r="E67" s="37"/>
      <c r="F67" s="37"/>
      <c r="G67" s="52">
        <v>0</v>
      </c>
      <c r="H67" s="13"/>
      <c r="I67" s="88"/>
      <c r="J67" s="13">
        <v>0</v>
      </c>
      <c r="K67" s="13">
        <v>0</v>
      </c>
      <c r="L67" s="13">
        <v>0</v>
      </c>
      <c r="M67" s="13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</row>
    <row r="68" spans="1:23" x14ac:dyDescent="0.2">
      <c r="A68" s="27">
        <v>62</v>
      </c>
      <c r="B68" s="61" t="s">
        <v>133</v>
      </c>
      <c r="C68" s="37"/>
      <c r="D68" s="37"/>
      <c r="E68" s="37"/>
      <c r="F68" s="37"/>
      <c r="G68" s="52">
        <v>0</v>
      </c>
      <c r="H68" s="13"/>
      <c r="I68" s="88"/>
      <c r="J68" s="13">
        <v>0</v>
      </c>
      <c r="K68" s="13">
        <v>0</v>
      </c>
      <c r="L68" s="13">
        <v>0</v>
      </c>
      <c r="M68" s="13">
        <v>0</v>
      </c>
      <c r="N68" s="27">
        <v>0</v>
      </c>
      <c r="O68" s="27">
        <v>0</v>
      </c>
      <c r="P68" s="27">
        <v>0</v>
      </c>
      <c r="Q68" s="27">
        <v>0</v>
      </c>
      <c r="R68" s="27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</row>
    <row r="69" spans="1:23" x14ac:dyDescent="0.2">
      <c r="A69" s="27">
        <v>63</v>
      </c>
      <c r="B69" s="61" t="s">
        <v>128</v>
      </c>
      <c r="C69" s="37"/>
      <c r="D69" s="37"/>
      <c r="E69" s="37"/>
      <c r="F69" s="37"/>
      <c r="G69" s="52">
        <v>0</v>
      </c>
      <c r="H69" s="14"/>
      <c r="I69" s="89"/>
      <c r="J69" s="13">
        <v>0</v>
      </c>
      <c r="K69" s="13">
        <v>0</v>
      </c>
      <c r="L69" s="13">
        <v>0</v>
      </c>
      <c r="M69" s="13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</row>
    <row r="70" spans="1:23" x14ac:dyDescent="0.2">
      <c r="A70" s="27">
        <v>64</v>
      </c>
      <c r="B70" s="60" t="s">
        <v>51</v>
      </c>
      <c r="C70" s="37"/>
      <c r="D70" s="37"/>
      <c r="E70" s="37"/>
      <c r="F70" s="37"/>
      <c r="G70" s="52">
        <v>0</v>
      </c>
      <c r="H70" s="14"/>
      <c r="I70" s="89"/>
      <c r="J70" s="13">
        <v>0</v>
      </c>
      <c r="K70" s="13">
        <v>0</v>
      </c>
      <c r="L70" s="13">
        <v>0</v>
      </c>
      <c r="M70" s="13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</row>
    <row r="71" spans="1:23" x14ac:dyDescent="0.2">
      <c r="A71" s="27">
        <v>65</v>
      </c>
      <c r="B71" s="61" t="s">
        <v>50</v>
      </c>
      <c r="C71" s="37"/>
      <c r="D71" s="37"/>
      <c r="E71" s="37"/>
      <c r="F71" s="37"/>
      <c r="G71" s="52">
        <v>0</v>
      </c>
      <c r="H71" s="14"/>
      <c r="I71" s="89"/>
      <c r="J71" s="13">
        <v>0</v>
      </c>
      <c r="K71" s="13">
        <v>0</v>
      </c>
      <c r="L71" s="13">
        <v>0</v>
      </c>
      <c r="M71" s="13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</row>
    <row r="72" spans="1:23" x14ac:dyDescent="0.2">
      <c r="A72" s="27">
        <v>66</v>
      </c>
      <c r="B72" s="61" t="s">
        <v>49</v>
      </c>
      <c r="C72" s="37"/>
      <c r="D72" s="37"/>
      <c r="E72" s="37"/>
      <c r="F72" s="37"/>
      <c r="G72" s="52">
        <v>0</v>
      </c>
      <c r="H72" s="14"/>
      <c r="I72" s="89"/>
      <c r="J72" s="13">
        <v>0</v>
      </c>
      <c r="K72" s="13">
        <v>0</v>
      </c>
      <c r="L72" s="13">
        <v>0</v>
      </c>
      <c r="M72" s="13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</row>
    <row r="73" spans="1:23" x14ac:dyDescent="0.2">
      <c r="A73" s="27">
        <v>67</v>
      </c>
      <c r="B73" s="61" t="s">
        <v>134</v>
      </c>
      <c r="C73" s="37"/>
      <c r="D73" s="37"/>
      <c r="E73" s="37"/>
      <c r="F73" s="37"/>
      <c r="G73" s="52">
        <v>0</v>
      </c>
      <c r="H73" s="14"/>
      <c r="I73" s="89"/>
      <c r="J73" s="13">
        <v>0</v>
      </c>
      <c r="K73" s="13">
        <v>0</v>
      </c>
      <c r="L73" s="13">
        <v>0</v>
      </c>
      <c r="M73" s="13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</row>
    <row r="74" spans="1:23" x14ac:dyDescent="0.2">
      <c r="A74" s="27">
        <v>68</v>
      </c>
      <c r="B74" s="61" t="s">
        <v>63</v>
      </c>
      <c r="C74" s="37"/>
      <c r="D74" s="37"/>
      <c r="E74" s="37"/>
      <c r="F74" s="37"/>
      <c r="G74" s="52">
        <v>0</v>
      </c>
      <c r="H74" s="14"/>
      <c r="I74" s="89"/>
      <c r="J74" s="13">
        <v>0</v>
      </c>
      <c r="K74" s="13">
        <v>0</v>
      </c>
      <c r="L74" s="13">
        <v>0</v>
      </c>
      <c r="M74" s="13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</row>
    <row r="75" spans="1:23" x14ac:dyDescent="0.2">
      <c r="A75" s="27">
        <v>69</v>
      </c>
      <c r="B75" s="61" t="s">
        <v>135</v>
      </c>
      <c r="C75" s="37"/>
      <c r="D75" s="37"/>
      <c r="E75" s="37"/>
      <c r="F75" s="37"/>
      <c r="G75" s="52">
        <v>0</v>
      </c>
      <c r="H75" s="14"/>
      <c r="I75" s="89"/>
      <c r="J75" s="13">
        <v>0</v>
      </c>
      <c r="K75" s="13">
        <v>0</v>
      </c>
      <c r="L75" s="13">
        <v>0</v>
      </c>
      <c r="M75" s="13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</row>
    <row r="76" spans="1:23" ht="28.5" x14ac:dyDescent="0.2">
      <c r="A76" s="27">
        <v>70</v>
      </c>
      <c r="B76" s="61" t="s">
        <v>136</v>
      </c>
      <c r="C76" s="37"/>
      <c r="D76" s="37"/>
      <c r="E76" s="37"/>
      <c r="F76" s="37"/>
      <c r="G76" s="52">
        <v>0</v>
      </c>
      <c r="H76" s="14"/>
      <c r="I76" s="89"/>
      <c r="J76" s="13">
        <v>0</v>
      </c>
      <c r="K76" s="13">
        <v>0</v>
      </c>
      <c r="L76" s="13">
        <v>0</v>
      </c>
      <c r="M76" s="13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</row>
    <row r="77" spans="1:23" x14ac:dyDescent="0.2">
      <c r="A77" s="27">
        <v>71</v>
      </c>
      <c r="B77" s="61" t="s">
        <v>137</v>
      </c>
      <c r="C77" s="37"/>
      <c r="D77" s="37"/>
      <c r="E77" s="37"/>
      <c r="F77" s="37"/>
      <c r="G77" s="52">
        <v>0</v>
      </c>
      <c r="H77" s="13"/>
      <c r="I77" s="88"/>
      <c r="J77" s="13">
        <v>0</v>
      </c>
      <c r="K77" s="13">
        <v>0</v>
      </c>
      <c r="L77" s="13">
        <v>0</v>
      </c>
      <c r="M77" s="13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</row>
    <row r="78" spans="1:23" x14ac:dyDescent="0.2">
      <c r="A78" s="27">
        <v>72</v>
      </c>
      <c r="B78" s="61" t="s">
        <v>138</v>
      </c>
      <c r="C78" s="37"/>
      <c r="D78" s="37"/>
      <c r="E78" s="37"/>
      <c r="F78" s="37"/>
      <c r="G78" s="52">
        <v>0</v>
      </c>
      <c r="H78" s="14"/>
      <c r="I78" s="89"/>
      <c r="J78" s="13">
        <v>0</v>
      </c>
      <c r="K78" s="13">
        <v>0</v>
      </c>
      <c r="L78" s="13">
        <v>0</v>
      </c>
      <c r="M78" s="13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</row>
    <row r="79" spans="1:23" x14ac:dyDescent="0.2">
      <c r="A79" s="27">
        <v>73</v>
      </c>
      <c r="B79" s="60" t="s">
        <v>46</v>
      </c>
      <c r="C79" s="37"/>
      <c r="D79" s="37"/>
      <c r="E79" s="37"/>
      <c r="F79" s="37"/>
      <c r="G79" s="52">
        <v>0</v>
      </c>
      <c r="H79" s="14"/>
      <c r="I79" s="89"/>
      <c r="J79" s="13">
        <v>0</v>
      </c>
      <c r="K79" s="13">
        <v>0</v>
      </c>
      <c r="L79" s="13">
        <v>0</v>
      </c>
      <c r="M79" s="13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</row>
    <row r="80" spans="1:23" x14ac:dyDescent="0.2">
      <c r="A80" s="27">
        <v>74</v>
      </c>
      <c r="B80" s="60" t="s">
        <v>141</v>
      </c>
      <c r="C80" s="37"/>
      <c r="D80" s="37"/>
      <c r="E80" s="37"/>
      <c r="F80" s="37"/>
      <c r="G80" s="52">
        <v>0</v>
      </c>
      <c r="H80" s="14">
        <v>5840</v>
      </c>
      <c r="I80" s="89"/>
      <c r="J80" s="13">
        <v>1460</v>
      </c>
      <c r="K80" s="13">
        <v>1460</v>
      </c>
      <c r="L80" s="13">
        <v>1460</v>
      </c>
      <c r="M80" s="13">
        <v>1460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32">
        <v>5840</v>
      </c>
      <c r="T80" s="32">
        <v>1460</v>
      </c>
      <c r="U80" s="32">
        <v>1460</v>
      </c>
      <c r="V80" s="32">
        <v>1460</v>
      </c>
      <c r="W80" s="32">
        <v>1460</v>
      </c>
    </row>
    <row r="81" spans="1:23" s="4" customFormat="1" ht="15.75" x14ac:dyDescent="0.25">
      <c r="A81" s="28"/>
      <c r="B81" s="26" t="s">
        <v>74</v>
      </c>
      <c r="C81" s="37">
        <f>SUM(C7:C80)</f>
        <v>797627</v>
      </c>
      <c r="D81" s="37">
        <f>SUM(D7:D80)</f>
        <v>495436</v>
      </c>
      <c r="E81" s="37">
        <f>C81/(C81+D81)</f>
        <v>0.61685084176099692</v>
      </c>
      <c r="F81" s="37">
        <f>1-E81</f>
        <v>0.38314915823900308</v>
      </c>
      <c r="G81" s="54">
        <f t="shared" ref="G81:W81" si="2">SUM(G7:G80)</f>
        <v>822585</v>
      </c>
      <c r="H81" s="8">
        <f t="shared" si="2"/>
        <v>238550</v>
      </c>
      <c r="I81" s="90">
        <f>SUM(I7:I80)</f>
        <v>300</v>
      </c>
      <c r="J81" s="8">
        <f t="shared" si="2"/>
        <v>59638</v>
      </c>
      <c r="K81" s="8">
        <f t="shared" si="2"/>
        <v>59638</v>
      </c>
      <c r="L81" s="8">
        <f t="shared" si="2"/>
        <v>59638</v>
      </c>
      <c r="M81" s="8">
        <f t="shared" si="2"/>
        <v>59636</v>
      </c>
      <c r="N81" s="8">
        <f t="shared" si="2"/>
        <v>125129</v>
      </c>
      <c r="O81" s="8">
        <f t="shared" si="2"/>
        <v>31284</v>
      </c>
      <c r="P81" s="8">
        <f t="shared" si="2"/>
        <v>31284</v>
      </c>
      <c r="Q81" s="8">
        <f t="shared" si="2"/>
        <v>31284</v>
      </c>
      <c r="R81" s="8">
        <f t="shared" si="2"/>
        <v>31277</v>
      </c>
      <c r="S81" s="8">
        <f t="shared" si="2"/>
        <v>113421</v>
      </c>
      <c r="T81" s="8">
        <f t="shared" si="2"/>
        <v>28354</v>
      </c>
      <c r="U81" s="8">
        <f t="shared" si="2"/>
        <v>28354</v>
      </c>
      <c r="V81" s="8">
        <f t="shared" si="2"/>
        <v>28354</v>
      </c>
      <c r="W81" s="8">
        <f t="shared" si="2"/>
        <v>28359</v>
      </c>
    </row>
    <row r="83" spans="1:23" x14ac:dyDescent="0.2">
      <c r="C83" s="58"/>
      <c r="D83" s="58"/>
      <c r="E83" s="58"/>
      <c r="F83" s="58"/>
    </row>
  </sheetData>
  <sheetProtection sheet="1" objects="1" scenarios="1"/>
  <autoFilter ref="A6:M6">
    <sortState ref="A9:I85">
      <sortCondition ref="A6"/>
    </sortState>
  </autoFilter>
  <mergeCells count="14">
    <mergeCell ref="N4:R4"/>
    <mergeCell ref="S4:W4"/>
    <mergeCell ref="C5:D5"/>
    <mergeCell ref="E5:F5"/>
    <mergeCell ref="N5:N6"/>
    <mergeCell ref="O5:R5"/>
    <mergeCell ref="S5:S6"/>
    <mergeCell ref="T5:W5"/>
    <mergeCell ref="H4:I5"/>
    <mergeCell ref="A4:A6"/>
    <mergeCell ref="B4:B6"/>
    <mergeCell ref="C4:F4"/>
    <mergeCell ref="G4:G6"/>
    <mergeCell ref="J4:M5"/>
  </mergeCells>
  <pageMargins left="0.11811023622047245" right="0.11811023622047245" top="0.74803149606299213" bottom="0.74803149606299213" header="0.31496062992125984" footer="0.31496062992125984"/>
  <pageSetup paperSize="9" scale="52" fitToHeight="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9" sqref="G19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155</v>
      </c>
    </row>
    <row r="3" spans="1:22" ht="15.75" x14ac:dyDescent="0.25">
      <c r="B3" s="20" t="s">
        <v>145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0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35"/>
      <c r="I6" s="228"/>
      <c r="J6" s="196"/>
      <c r="K6" s="196"/>
      <c r="L6" s="196"/>
      <c r="M6" s="218"/>
      <c r="N6" s="64" t="s">
        <v>65</v>
      </c>
      <c r="O6" s="64" t="s">
        <v>66</v>
      </c>
      <c r="P6" s="64" t="s">
        <v>67</v>
      </c>
      <c r="Q6" s="64" t="s">
        <v>68</v>
      </c>
      <c r="R6" s="208"/>
      <c r="S6" s="64" t="s">
        <v>65</v>
      </c>
      <c r="T6" s="64" t="s">
        <v>66</v>
      </c>
      <c r="U6" s="64" t="s">
        <v>67</v>
      </c>
      <c r="V6" s="64" t="s">
        <v>68</v>
      </c>
    </row>
    <row r="7" spans="1:22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43">
        <v>0</v>
      </c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43">
        <v>0</v>
      </c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43">
        <v>0</v>
      </c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43">
        <v>0</v>
      </c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43">
        <v>0</v>
      </c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43">
        <v>0</v>
      </c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43">
        <v>0</v>
      </c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43">
        <v>0</v>
      </c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43">
        <v>0</v>
      </c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43">
        <v>0</v>
      </c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43">
        <v>0</v>
      </c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43">
        <v>0</v>
      </c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43">
        <v>0</v>
      </c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43">
        <v>0</v>
      </c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43">
        <v>0</v>
      </c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43">
        <v>0</v>
      </c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43">
        <v>0</v>
      </c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43">
        <v>0</v>
      </c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43">
        <v>0</v>
      </c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43">
        <v>0</v>
      </c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43">
        <v>0</v>
      </c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43">
        <v>0</v>
      </c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43">
        <v>0</v>
      </c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43">
        <v>0</v>
      </c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0</v>
      </c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0</v>
      </c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9532</v>
      </c>
      <c r="I34" s="43">
        <v>2383</v>
      </c>
      <c r="J34" s="13">
        <v>2383</v>
      </c>
      <c r="K34" s="13">
        <v>2383</v>
      </c>
      <c r="L34" s="13">
        <v>2383</v>
      </c>
      <c r="M34" s="27">
        <v>5116</v>
      </c>
      <c r="N34" s="27">
        <v>1279</v>
      </c>
      <c r="O34" s="27">
        <v>1279</v>
      </c>
      <c r="P34" s="27">
        <v>1279</v>
      </c>
      <c r="Q34" s="27">
        <v>1279</v>
      </c>
      <c r="R34" s="32">
        <v>4416</v>
      </c>
      <c r="S34" s="32">
        <v>1104</v>
      </c>
      <c r="T34" s="32">
        <v>1104</v>
      </c>
      <c r="U34" s="32">
        <v>1104</v>
      </c>
      <c r="V34" s="32">
        <v>1104</v>
      </c>
    </row>
    <row r="35" spans="1:22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43">
        <v>0</v>
      </c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43">
        <v>0</v>
      </c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43">
        <v>0</v>
      </c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43">
        <v>0</v>
      </c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43">
        <v>0</v>
      </c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1334</v>
      </c>
      <c r="I49" s="43">
        <v>334</v>
      </c>
      <c r="J49" s="13">
        <v>334</v>
      </c>
      <c r="K49" s="13">
        <v>334</v>
      </c>
      <c r="L49" s="13">
        <v>332</v>
      </c>
      <c r="M49" s="27">
        <v>574</v>
      </c>
      <c r="N49" s="32">
        <v>144</v>
      </c>
      <c r="O49" s="32">
        <v>144</v>
      </c>
      <c r="P49" s="32">
        <v>144</v>
      </c>
      <c r="Q49" s="32">
        <v>142</v>
      </c>
      <c r="R49" s="32">
        <v>760</v>
      </c>
      <c r="S49" s="32">
        <v>190</v>
      </c>
      <c r="T49" s="32">
        <v>190</v>
      </c>
      <c r="U49" s="32">
        <v>190</v>
      </c>
      <c r="V49" s="32">
        <v>190</v>
      </c>
    </row>
    <row r="50" spans="1:22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43">
        <v>0</v>
      </c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43">
        <v>0</v>
      </c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V81" si="4">SUM(G7:G80)</f>
        <v>822585</v>
      </c>
      <c r="H81" s="54">
        <f t="shared" si="4"/>
        <v>10866</v>
      </c>
      <c r="I81" s="54">
        <f t="shared" si="4"/>
        <v>2717</v>
      </c>
      <c r="J81" s="8">
        <f t="shared" si="4"/>
        <v>2717</v>
      </c>
      <c r="K81" s="8">
        <f t="shared" si="4"/>
        <v>2717</v>
      </c>
      <c r="L81" s="8">
        <f t="shared" si="4"/>
        <v>2715</v>
      </c>
      <c r="M81" s="8">
        <f t="shared" si="4"/>
        <v>5690</v>
      </c>
      <c r="N81" s="8">
        <f t="shared" si="4"/>
        <v>1423</v>
      </c>
      <c r="O81" s="8">
        <f t="shared" si="4"/>
        <v>1423</v>
      </c>
      <c r="P81" s="8">
        <f t="shared" si="4"/>
        <v>1423</v>
      </c>
      <c r="Q81" s="8">
        <f t="shared" si="4"/>
        <v>1421</v>
      </c>
      <c r="R81" s="8">
        <f t="shared" si="4"/>
        <v>5176</v>
      </c>
      <c r="S81" s="8">
        <f t="shared" si="4"/>
        <v>1294</v>
      </c>
      <c r="T81" s="8">
        <f t="shared" si="4"/>
        <v>1294</v>
      </c>
      <c r="U81" s="8">
        <f t="shared" si="4"/>
        <v>1294</v>
      </c>
      <c r="V81" s="8">
        <f t="shared" si="4"/>
        <v>1294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sheetProtection sheet="1" objects="1" scenarios="1"/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87"/>
  <sheetViews>
    <sheetView workbookViewId="0">
      <pane xSplit="6" ySplit="6" topLeftCell="X28" activePane="bottomRight" state="frozen"/>
      <selection pane="topRight" activeCell="G1" sqref="G1"/>
      <selection pane="bottomLeft" activeCell="A7" sqref="A7"/>
      <selection pane="bottomRight" activeCell="X30" sqref="X30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144" hidden="1" customWidth="1"/>
    <col min="9" max="13" width="13.85546875" style="145" hidden="1" customWidth="1"/>
    <col min="14" max="14" width="12.28515625" style="145" hidden="1" customWidth="1"/>
    <col min="15" max="15" width="13.85546875" style="145" hidden="1" customWidth="1"/>
    <col min="16" max="23" width="13.42578125" style="145" hidden="1" customWidth="1"/>
    <col min="24" max="24" width="13.42578125" style="10" customWidth="1"/>
    <col min="25" max="28" width="13.42578125" style="107" customWidth="1"/>
    <col min="29" max="38" width="12.85546875" style="107" customWidth="1"/>
    <col min="39" max="16384" width="9.140625" style="1"/>
  </cols>
  <sheetData>
    <row r="1" spans="1:38" x14ac:dyDescent="0.2">
      <c r="AL1" s="108" t="s">
        <v>157</v>
      </c>
    </row>
    <row r="3" spans="1:38" ht="15.75" x14ac:dyDescent="0.25">
      <c r="B3" s="20" t="s">
        <v>261</v>
      </c>
      <c r="C3" s="39"/>
      <c r="D3" s="39"/>
      <c r="E3" s="39"/>
      <c r="F3" s="39"/>
      <c r="G3" s="39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0"/>
      <c r="T3" s="70"/>
      <c r="U3" s="70"/>
      <c r="V3" s="70"/>
      <c r="W3" s="70"/>
      <c r="X3" s="20"/>
      <c r="Y3" s="143"/>
      <c r="Z3" s="143"/>
      <c r="AA3" s="143"/>
      <c r="AB3" s="143"/>
    </row>
    <row r="4" spans="1:38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80" t="s">
        <v>117</v>
      </c>
      <c r="I4" s="277" t="s">
        <v>105</v>
      </c>
      <c r="J4" s="278"/>
      <c r="K4" s="278"/>
      <c r="L4" s="278"/>
      <c r="M4" s="278"/>
      <c r="N4" s="278"/>
      <c r="O4" s="278"/>
      <c r="P4" s="278"/>
      <c r="Q4" s="279" t="s">
        <v>292</v>
      </c>
      <c r="R4" s="236" t="s">
        <v>300</v>
      </c>
      <c r="S4" s="256" t="s">
        <v>299</v>
      </c>
      <c r="T4" s="257"/>
      <c r="U4" s="257"/>
      <c r="V4" s="258"/>
      <c r="W4" s="281" t="s">
        <v>312</v>
      </c>
      <c r="X4" s="236" t="s">
        <v>313</v>
      </c>
      <c r="Y4" s="256" t="s">
        <v>299</v>
      </c>
      <c r="Z4" s="257"/>
      <c r="AA4" s="257"/>
      <c r="AB4" s="258"/>
      <c r="AC4" s="259" t="s">
        <v>122</v>
      </c>
      <c r="AD4" s="259"/>
      <c r="AE4" s="259"/>
      <c r="AF4" s="259"/>
      <c r="AG4" s="259"/>
      <c r="AH4" s="260" t="s">
        <v>123</v>
      </c>
      <c r="AI4" s="261"/>
      <c r="AJ4" s="261"/>
      <c r="AK4" s="261"/>
      <c r="AL4" s="262"/>
    </row>
    <row r="5" spans="1:38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80"/>
      <c r="I5" s="271" t="s">
        <v>65</v>
      </c>
      <c r="J5" s="229" t="s">
        <v>64</v>
      </c>
      <c r="K5" s="229"/>
      <c r="L5" s="229"/>
      <c r="M5" s="229"/>
      <c r="N5" s="271" t="s">
        <v>66</v>
      </c>
      <c r="O5" s="271" t="s">
        <v>67</v>
      </c>
      <c r="P5" s="273" t="s">
        <v>68</v>
      </c>
      <c r="Q5" s="279"/>
      <c r="R5" s="236"/>
      <c r="S5" s="269" t="s">
        <v>65</v>
      </c>
      <c r="T5" s="269" t="s">
        <v>66</v>
      </c>
      <c r="U5" s="269" t="s">
        <v>67</v>
      </c>
      <c r="V5" s="269" t="s">
        <v>68</v>
      </c>
      <c r="W5" s="282"/>
      <c r="X5" s="236"/>
      <c r="Y5" s="269" t="s">
        <v>65</v>
      </c>
      <c r="Z5" s="269" t="s">
        <v>66</v>
      </c>
      <c r="AA5" s="269" t="s">
        <v>67</v>
      </c>
      <c r="AB5" s="269" t="s">
        <v>68</v>
      </c>
      <c r="AC5" s="275" t="s">
        <v>117</v>
      </c>
      <c r="AD5" s="256" t="s">
        <v>64</v>
      </c>
      <c r="AE5" s="257"/>
      <c r="AF5" s="257"/>
      <c r="AG5" s="258"/>
      <c r="AH5" s="254" t="s">
        <v>117</v>
      </c>
      <c r="AI5" s="256" t="s">
        <v>64</v>
      </c>
      <c r="AJ5" s="257"/>
      <c r="AK5" s="257"/>
      <c r="AL5" s="258"/>
    </row>
    <row r="6" spans="1:38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80"/>
      <c r="I6" s="272"/>
      <c r="J6" s="133" t="s">
        <v>273</v>
      </c>
      <c r="K6" s="133" t="s">
        <v>276</v>
      </c>
      <c r="L6" s="133" t="s">
        <v>274</v>
      </c>
      <c r="M6" s="133" t="s">
        <v>275</v>
      </c>
      <c r="N6" s="272"/>
      <c r="O6" s="272"/>
      <c r="P6" s="274"/>
      <c r="Q6" s="279"/>
      <c r="R6" s="236"/>
      <c r="S6" s="270"/>
      <c r="T6" s="270"/>
      <c r="U6" s="270"/>
      <c r="V6" s="270"/>
      <c r="W6" s="283"/>
      <c r="X6" s="236"/>
      <c r="Y6" s="270"/>
      <c r="Z6" s="270"/>
      <c r="AA6" s="270"/>
      <c r="AB6" s="270"/>
      <c r="AC6" s="276"/>
      <c r="AD6" s="110" t="s">
        <v>65</v>
      </c>
      <c r="AE6" s="110" t="s">
        <v>66</v>
      </c>
      <c r="AF6" s="110" t="s">
        <v>67</v>
      </c>
      <c r="AG6" s="110" t="s">
        <v>68</v>
      </c>
      <c r="AH6" s="255"/>
      <c r="AI6" s="110" t="s">
        <v>65</v>
      </c>
      <c r="AJ6" s="110" t="s">
        <v>66</v>
      </c>
      <c r="AK6" s="110" t="s">
        <v>67</v>
      </c>
      <c r="AL6" s="110" t="s">
        <v>68</v>
      </c>
    </row>
    <row r="7" spans="1:38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f t="shared" ref="G7:G30" si="2">C7+D7</f>
        <v>8389</v>
      </c>
      <c r="H7" s="146">
        <f t="shared" ref="H7:H38" si="3">I7+N7+O7+P7</f>
        <v>963</v>
      </c>
      <c r="I7" s="146">
        <f>L7+M7+J7</f>
        <v>176</v>
      </c>
      <c r="J7" s="146"/>
      <c r="K7" s="146">
        <v>963</v>
      </c>
      <c r="L7" s="146">
        <v>88</v>
      </c>
      <c r="M7" s="146">
        <v>88</v>
      </c>
      <c r="N7" s="146">
        <v>263</v>
      </c>
      <c r="O7" s="146">
        <v>263</v>
      </c>
      <c r="P7" s="146">
        <v>261</v>
      </c>
      <c r="Q7" s="146"/>
      <c r="R7" s="13">
        <v>963</v>
      </c>
      <c r="S7" s="126">
        <v>176</v>
      </c>
      <c r="T7" s="126">
        <v>263</v>
      </c>
      <c r="U7" s="126">
        <v>263</v>
      </c>
      <c r="V7" s="126">
        <v>261</v>
      </c>
      <c r="W7" s="126">
        <v>-346</v>
      </c>
      <c r="X7" s="13">
        <v>617</v>
      </c>
      <c r="Y7" s="126">
        <v>0</v>
      </c>
      <c r="Z7" s="126">
        <v>93</v>
      </c>
      <c r="AA7" s="126">
        <v>263</v>
      </c>
      <c r="AB7" s="126">
        <v>261</v>
      </c>
      <c r="AC7" s="112">
        <v>16</v>
      </c>
      <c r="AD7" s="112">
        <v>0</v>
      </c>
      <c r="AE7" s="112">
        <v>2</v>
      </c>
      <c r="AF7" s="112">
        <v>7</v>
      </c>
      <c r="AG7" s="112">
        <v>7</v>
      </c>
      <c r="AH7" s="112">
        <v>601</v>
      </c>
      <c r="AI7" s="112">
        <v>0</v>
      </c>
      <c r="AJ7" s="112">
        <v>91</v>
      </c>
      <c r="AK7" s="112">
        <v>256</v>
      </c>
      <c r="AL7" s="112">
        <v>254</v>
      </c>
    </row>
    <row r="8" spans="1:38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f t="shared" si="2"/>
        <v>14871</v>
      </c>
      <c r="H8" s="146">
        <f t="shared" si="3"/>
        <v>1743</v>
      </c>
      <c r="I8" s="146">
        <f t="shared" ref="I8:I71" si="4">L8+M8+J8</f>
        <v>316</v>
      </c>
      <c r="J8" s="146"/>
      <c r="K8" s="146">
        <v>1743</v>
      </c>
      <c r="L8" s="146">
        <v>158</v>
      </c>
      <c r="M8" s="146">
        <v>158</v>
      </c>
      <c r="N8" s="146">
        <v>475</v>
      </c>
      <c r="O8" s="146">
        <v>475</v>
      </c>
      <c r="P8" s="146">
        <v>477</v>
      </c>
      <c r="Q8" s="146"/>
      <c r="R8" s="13">
        <v>1743</v>
      </c>
      <c r="S8" s="126">
        <v>316</v>
      </c>
      <c r="T8" s="126">
        <v>475</v>
      </c>
      <c r="U8" s="126">
        <v>475</v>
      </c>
      <c r="V8" s="126">
        <v>477</v>
      </c>
      <c r="W8" s="126">
        <v>-790</v>
      </c>
      <c r="X8" s="13">
        <v>953</v>
      </c>
      <c r="Y8" s="126">
        <v>0</v>
      </c>
      <c r="Z8" s="126">
        <v>1</v>
      </c>
      <c r="AA8" s="126">
        <v>475</v>
      </c>
      <c r="AB8" s="126">
        <v>477</v>
      </c>
      <c r="AC8" s="112">
        <v>69</v>
      </c>
      <c r="AD8" s="112">
        <v>0</v>
      </c>
      <c r="AE8" s="112">
        <v>0</v>
      </c>
      <c r="AF8" s="112">
        <v>35</v>
      </c>
      <c r="AG8" s="112">
        <v>34</v>
      </c>
      <c r="AH8" s="112">
        <v>884</v>
      </c>
      <c r="AI8" s="112">
        <v>0</v>
      </c>
      <c r="AJ8" s="112">
        <v>1</v>
      </c>
      <c r="AK8" s="112">
        <v>440</v>
      </c>
      <c r="AL8" s="112">
        <v>443</v>
      </c>
    </row>
    <row r="9" spans="1:38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f t="shared" si="2"/>
        <v>17561</v>
      </c>
      <c r="H9" s="146">
        <f t="shared" si="3"/>
        <v>2048</v>
      </c>
      <c r="I9" s="146">
        <f t="shared" si="4"/>
        <v>372</v>
      </c>
      <c r="J9" s="146"/>
      <c r="K9" s="146">
        <v>2048</v>
      </c>
      <c r="L9" s="146">
        <v>186</v>
      </c>
      <c r="M9" s="146">
        <v>186</v>
      </c>
      <c r="N9" s="146">
        <v>559</v>
      </c>
      <c r="O9" s="146">
        <v>559</v>
      </c>
      <c r="P9" s="146">
        <v>558</v>
      </c>
      <c r="Q9" s="146"/>
      <c r="R9" s="13">
        <v>2048</v>
      </c>
      <c r="S9" s="126">
        <v>372</v>
      </c>
      <c r="T9" s="126">
        <v>559</v>
      </c>
      <c r="U9" s="126">
        <v>559</v>
      </c>
      <c r="V9" s="126">
        <v>558</v>
      </c>
      <c r="W9" s="126">
        <v>-661</v>
      </c>
      <c r="X9" s="13">
        <v>1387</v>
      </c>
      <c r="Y9" s="126">
        <v>0</v>
      </c>
      <c r="Z9" s="126">
        <v>270</v>
      </c>
      <c r="AA9" s="126">
        <v>559</v>
      </c>
      <c r="AB9" s="126">
        <v>558</v>
      </c>
      <c r="AC9" s="112">
        <v>1350</v>
      </c>
      <c r="AD9" s="112">
        <v>0</v>
      </c>
      <c r="AE9" s="112">
        <v>263</v>
      </c>
      <c r="AF9" s="112">
        <v>544</v>
      </c>
      <c r="AG9" s="112">
        <v>543</v>
      </c>
      <c r="AH9" s="112">
        <v>37</v>
      </c>
      <c r="AI9" s="112">
        <v>0</v>
      </c>
      <c r="AJ9" s="112">
        <v>7</v>
      </c>
      <c r="AK9" s="112">
        <v>15</v>
      </c>
      <c r="AL9" s="112">
        <v>15</v>
      </c>
    </row>
    <row r="10" spans="1:38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f t="shared" si="2"/>
        <v>12549</v>
      </c>
      <c r="H10" s="146">
        <f t="shared" si="3"/>
        <v>1461</v>
      </c>
      <c r="I10" s="146">
        <f t="shared" si="4"/>
        <v>266</v>
      </c>
      <c r="J10" s="146"/>
      <c r="K10" s="146">
        <v>1461</v>
      </c>
      <c r="L10" s="146">
        <v>133</v>
      </c>
      <c r="M10" s="146">
        <v>133</v>
      </c>
      <c r="N10" s="146">
        <v>398</v>
      </c>
      <c r="O10" s="146">
        <v>398</v>
      </c>
      <c r="P10" s="146">
        <v>399</v>
      </c>
      <c r="Q10" s="146"/>
      <c r="R10" s="13">
        <v>1461</v>
      </c>
      <c r="S10" s="126">
        <v>266</v>
      </c>
      <c r="T10" s="126">
        <v>398</v>
      </c>
      <c r="U10" s="126">
        <v>398</v>
      </c>
      <c r="V10" s="126">
        <v>399</v>
      </c>
      <c r="W10" s="126">
        <v>-650</v>
      </c>
      <c r="X10" s="13">
        <v>811</v>
      </c>
      <c r="Y10" s="126">
        <v>0</v>
      </c>
      <c r="Z10" s="126">
        <v>14</v>
      </c>
      <c r="AA10" s="126">
        <v>398</v>
      </c>
      <c r="AB10" s="126">
        <v>399</v>
      </c>
      <c r="AC10" s="112">
        <v>90</v>
      </c>
      <c r="AD10" s="112">
        <v>0</v>
      </c>
      <c r="AE10" s="112">
        <v>2</v>
      </c>
      <c r="AF10" s="112">
        <v>44</v>
      </c>
      <c r="AG10" s="112">
        <v>44</v>
      </c>
      <c r="AH10" s="112">
        <v>721</v>
      </c>
      <c r="AI10" s="112">
        <v>0</v>
      </c>
      <c r="AJ10" s="112">
        <v>12</v>
      </c>
      <c r="AK10" s="112">
        <v>354</v>
      </c>
      <c r="AL10" s="112">
        <v>355</v>
      </c>
    </row>
    <row r="11" spans="1:38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f t="shared" si="2"/>
        <v>25205</v>
      </c>
      <c r="H11" s="146">
        <f t="shared" si="3"/>
        <v>2926</v>
      </c>
      <c r="I11" s="146">
        <f t="shared" si="4"/>
        <v>532</v>
      </c>
      <c r="J11" s="146"/>
      <c r="K11" s="146">
        <v>2926</v>
      </c>
      <c r="L11" s="146">
        <v>266</v>
      </c>
      <c r="M11" s="146">
        <v>266</v>
      </c>
      <c r="N11" s="146">
        <v>798</v>
      </c>
      <c r="O11" s="146">
        <v>798</v>
      </c>
      <c r="P11" s="146">
        <v>798</v>
      </c>
      <c r="Q11" s="146"/>
      <c r="R11" s="13">
        <v>2926</v>
      </c>
      <c r="S11" s="126">
        <v>532</v>
      </c>
      <c r="T11" s="126">
        <v>798</v>
      </c>
      <c r="U11" s="126">
        <v>798</v>
      </c>
      <c r="V11" s="126">
        <v>798</v>
      </c>
      <c r="W11" s="126">
        <v>-1021</v>
      </c>
      <c r="X11" s="13">
        <v>1905</v>
      </c>
      <c r="Y11" s="126">
        <v>0</v>
      </c>
      <c r="Z11" s="126">
        <v>309</v>
      </c>
      <c r="AA11" s="126">
        <v>798</v>
      </c>
      <c r="AB11" s="126">
        <v>798</v>
      </c>
      <c r="AC11" s="112">
        <v>311</v>
      </c>
      <c r="AD11" s="112">
        <v>0</v>
      </c>
      <c r="AE11" s="112">
        <v>50</v>
      </c>
      <c r="AF11" s="112">
        <v>130</v>
      </c>
      <c r="AG11" s="112">
        <v>131</v>
      </c>
      <c r="AH11" s="112">
        <v>1594</v>
      </c>
      <c r="AI11" s="112">
        <v>0</v>
      </c>
      <c r="AJ11" s="112">
        <v>259</v>
      </c>
      <c r="AK11" s="112">
        <v>668</v>
      </c>
      <c r="AL11" s="112">
        <v>667</v>
      </c>
    </row>
    <row r="12" spans="1:38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f t="shared" si="2"/>
        <v>8302</v>
      </c>
      <c r="H12" s="146">
        <f t="shared" si="3"/>
        <v>963</v>
      </c>
      <c r="I12" s="146">
        <f t="shared" si="4"/>
        <v>176</v>
      </c>
      <c r="J12" s="146"/>
      <c r="K12" s="146">
        <v>963</v>
      </c>
      <c r="L12" s="146">
        <v>88</v>
      </c>
      <c r="M12" s="146">
        <v>88</v>
      </c>
      <c r="N12" s="146">
        <v>263</v>
      </c>
      <c r="O12" s="146">
        <v>263</v>
      </c>
      <c r="P12" s="146">
        <v>261</v>
      </c>
      <c r="Q12" s="146"/>
      <c r="R12" s="13">
        <v>963</v>
      </c>
      <c r="S12" s="126">
        <v>176</v>
      </c>
      <c r="T12" s="126">
        <v>263</v>
      </c>
      <c r="U12" s="126">
        <v>263</v>
      </c>
      <c r="V12" s="126">
        <v>261</v>
      </c>
      <c r="W12" s="126">
        <v>-336</v>
      </c>
      <c r="X12" s="13">
        <v>627</v>
      </c>
      <c r="Y12" s="126">
        <v>0</v>
      </c>
      <c r="Z12" s="126">
        <v>103</v>
      </c>
      <c r="AA12" s="126">
        <v>263</v>
      </c>
      <c r="AB12" s="126">
        <v>261</v>
      </c>
      <c r="AC12" s="112">
        <v>15</v>
      </c>
      <c r="AD12" s="112">
        <v>0</v>
      </c>
      <c r="AE12" s="112">
        <v>2</v>
      </c>
      <c r="AF12" s="112">
        <v>6</v>
      </c>
      <c r="AG12" s="112">
        <v>7</v>
      </c>
      <c r="AH12" s="112">
        <v>612</v>
      </c>
      <c r="AI12" s="112">
        <v>0</v>
      </c>
      <c r="AJ12" s="112">
        <v>101</v>
      </c>
      <c r="AK12" s="112">
        <v>257</v>
      </c>
      <c r="AL12" s="112">
        <v>254</v>
      </c>
    </row>
    <row r="13" spans="1:38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f t="shared" si="2"/>
        <v>26447</v>
      </c>
      <c r="H13" s="146">
        <f t="shared" si="3"/>
        <v>3094</v>
      </c>
      <c r="I13" s="146">
        <f t="shared" si="4"/>
        <v>562</v>
      </c>
      <c r="J13" s="146"/>
      <c r="K13" s="146">
        <v>3094</v>
      </c>
      <c r="L13" s="146">
        <v>281</v>
      </c>
      <c r="M13" s="146">
        <v>281</v>
      </c>
      <c r="N13" s="146">
        <v>844</v>
      </c>
      <c r="O13" s="146">
        <v>844</v>
      </c>
      <c r="P13" s="146">
        <v>844</v>
      </c>
      <c r="Q13" s="146"/>
      <c r="R13" s="13">
        <v>3094</v>
      </c>
      <c r="S13" s="126">
        <v>562</v>
      </c>
      <c r="T13" s="126">
        <v>844</v>
      </c>
      <c r="U13" s="126">
        <v>844</v>
      </c>
      <c r="V13" s="126">
        <v>844</v>
      </c>
      <c r="W13" s="126">
        <v>-1311</v>
      </c>
      <c r="X13" s="13">
        <v>1783</v>
      </c>
      <c r="Y13" s="126">
        <v>0</v>
      </c>
      <c r="Z13" s="126">
        <v>95</v>
      </c>
      <c r="AA13" s="126">
        <v>844</v>
      </c>
      <c r="AB13" s="126">
        <v>844</v>
      </c>
      <c r="AC13" s="112">
        <v>670</v>
      </c>
      <c r="AD13" s="112">
        <v>0</v>
      </c>
      <c r="AE13" s="112">
        <v>36</v>
      </c>
      <c r="AF13" s="112">
        <v>317</v>
      </c>
      <c r="AG13" s="112">
        <v>317</v>
      </c>
      <c r="AH13" s="112">
        <v>1113</v>
      </c>
      <c r="AI13" s="112">
        <v>0</v>
      </c>
      <c r="AJ13" s="112">
        <v>59</v>
      </c>
      <c r="AK13" s="112">
        <v>527</v>
      </c>
      <c r="AL13" s="112">
        <v>527</v>
      </c>
    </row>
    <row r="14" spans="1:38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f t="shared" si="2"/>
        <v>20168</v>
      </c>
      <c r="H14" s="146">
        <f t="shared" si="3"/>
        <v>2368</v>
      </c>
      <c r="I14" s="146">
        <f t="shared" si="4"/>
        <v>430</v>
      </c>
      <c r="J14" s="146"/>
      <c r="K14" s="146">
        <v>2368</v>
      </c>
      <c r="L14" s="146">
        <v>215</v>
      </c>
      <c r="M14" s="146">
        <v>215</v>
      </c>
      <c r="N14" s="146">
        <v>646</v>
      </c>
      <c r="O14" s="146">
        <v>646</v>
      </c>
      <c r="P14" s="146">
        <v>646</v>
      </c>
      <c r="Q14" s="146"/>
      <c r="R14" s="13">
        <v>2368</v>
      </c>
      <c r="S14" s="126">
        <v>430</v>
      </c>
      <c r="T14" s="126">
        <v>646</v>
      </c>
      <c r="U14" s="126">
        <v>646</v>
      </c>
      <c r="V14" s="126">
        <v>646</v>
      </c>
      <c r="W14" s="126">
        <v>-1076</v>
      </c>
      <c r="X14" s="13">
        <v>1292</v>
      </c>
      <c r="Y14" s="126">
        <v>0</v>
      </c>
      <c r="Z14" s="126">
        <v>0</v>
      </c>
      <c r="AA14" s="126">
        <v>646</v>
      </c>
      <c r="AB14" s="126">
        <v>646</v>
      </c>
      <c r="AC14" s="112">
        <v>65</v>
      </c>
      <c r="AD14" s="112">
        <v>0</v>
      </c>
      <c r="AE14" s="112">
        <v>0</v>
      </c>
      <c r="AF14" s="112">
        <v>33</v>
      </c>
      <c r="AG14" s="112">
        <v>32</v>
      </c>
      <c r="AH14" s="112">
        <v>1227</v>
      </c>
      <c r="AI14" s="112">
        <v>0</v>
      </c>
      <c r="AJ14" s="112">
        <v>0</v>
      </c>
      <c r="AK14" s="112">
        <v>613</v>
      </c>
      <c r="AL14" s="112">
        <v>614</v>
      </c>
    </row>
    <row r="15" spans="1:38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f t="shared" si="2"/>
        <v>47349</v>
      </c>
      <c r="H15" s="146">
        <f t="shared" si="3"/>
        <v>5646</v>
      </c>
      <c r="I15" s="146">
        <f t="shared" si="4"/>
        <v>1026</v>
      </c>
      <c r="J15" s="146"/>
      <c r="K15" s="146">
        <v>5646</v>
      </c>
      <c r="L15" s="146">
        <v>513</v>
      </c>
      <c r="M15" s="146">
        <v>513</v>
      </c>
      <c r="N15" s="146">
        <v>1540</v>
      </c>
      <c r="O15" s="146">
        <v>1540</v>
      </c>
      <c r="P15" s="146">
        <v>1540</v>
      </c>
      <c r="Q15" s="146"/>
      <c r="R15" s="13">
        <v>5646</v>
      </c>
      <c r="S15" s="126">
        <v>1026</v>
      </c>
      <c r="T15" s="126">
        <v>1540</v>
      </c>
      <c r="U15" s="126">
        <v>1540</v>
      </c>
      <c r="V15" s="126">
        <v>1540</v>
      </c>
      <c r="W15" s="126"/>
      <c r="X15" s="13">
        <v>5646</v>
      </c>
      <c r="Y15" s="126">
        <v>1026</v>
      </c>
      <c r="Z15" s="126">
        <v>1540</v>
      </c>
      <c r="AA15" s="126">
        <v>1540</v>
      </c>
      <c r="AB15" s="126">
        <v>1540</v>
      </c>
      <c r="AC15" s="112">
        <v>5066</v>
      </c>
      <c r="AD15" s="112">
        <v>921</v>
      </c>
      <c r="AE15" s="112">
        <v>1382</v>
      </c>
      <c r="AF15" s="112">
        <v>1382</v>
      </c>
      <c r="AG15" s="112">
        <v>1381</v>
      </c>
      <c r="AH15" s="112">
        <v>580</v>
      </c>
      <c r="AI15" s="112">
        <v>105</v>
      </c>
      <c r="AJ15" s="112">
        <v>158</v>
      </c>
      <c r="AK15" s="112">
        <v>158</v>
      </c>
      <c r="AL15" s="112">
        <v>159</v>
      </c>
    </row>
    <row r="16" spans="1:38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f t="shared" si="2"/>
        <v>28895</v>
      </c>
      <c r="H16" s="146">
        <f t="shared" si="3"/>
        <v>3387</v>
      </c>
      <c r="I16" s="146">
        <f t="shared" si="4"/>
        <v>616</v>
      </c>
      <c r="J16" s="146"/>
      <c r="K16" s="146">
        <v>3387</v>
      </c>
      <c r="L16" s="146">
        <v>308</v>
      </c>
      <c r="M16" s="146">
        <v>308</v>
      </c>
      <c r="N16" s="146">
        <v>924</v>
      </c>
      <c r="O16" s="146">
        <v>924</v>
      </c>
      <c r="P16" s="146">
        <v>923</v>
      </c>
      <c r="Q16" s="146">
        <v>0</v>
      </c>
      <c r="R16" s="13">
        <v>3387</v>
      </c>
      <c r="S16" s="126">
        <v>847</v>
      </c>
      <c r="T16" s="126">
        <v>847</v>
      </c>
      <c r="U16" s="126">
        <v>847</v>
      </c>
      <c r="V16" s="126">
        <v>846</v>
      </c>
      <c r="W16" s="126">
        <v>-1694</v>
      </c>
      <c r="X16" s="13">
        <v>1693</v>
      </c>
      <c r="Y16" s="126">
        <v>0</v>
      </c>
      <c r="Z16" s="126">
        <v>0</v>
      </c>
      <c r="AA16" s="126">
        <v>847</v>
      </c>
      <c r="AB16" s="126">
        <v>846</v>
      </c>
      <c r="AC16" s="112">
        <v>147</v>
      </c>
      <c r="AD16" s="112">
        <v>0</v>
      </c>
      <c r="AE16" s="112">
        <v>0</v>
      </c>
      <c r="AF16" s="112">
        <v>73</v>
      </c>
      <c r="AG16" s="112">
        <v>74</v>
      </c>
      <c r="AH16" s="112">
        <v>1546</v>
      </c>
      <c r="AI16" s="112">
        <v>0</v>
      </c>
      <c r="AJ16" s="112">
        <v>0</v>
      </c>
      <c r="AK16" s="112">
        <v>774</v>
      </c>
      <c r="AL16" s="112">
        <v>772</v>
      </c>
    </row>
    <row r="17" spans="1:38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f t="shared" si="2"/>
        <v>13972</v>
      </c>
      <c r="H17" s="146">
        <f t="shared" si="3"/>
        <v>1608</v>
      </c>
      <c r="I17" s="146">
        <f t="shared" si="4"/>
        <v>292</v>
      </c>
      <c r="J17" s="146"/>
      <c r="K17" s="146">
        <v>1608</v>
      </c>
      <c r="L17" s="146">
        <v>146</v>
      </c>
      <c r="M17" s="146">
        <v>146</v>
      </c>
      <c r="N17" s="146">
        <v>439</v>
      </c>
      <c r="O17" s="146">
        <v>439</v>
      </c>
      <c r="P17" s="146">
        <v>438</v>
      </c>
      <c r="Q17" s="146"/>
      <c r="R17" s="13">
        <v>1608</v>
      </c>
      <c r="S17" s="126">
        <v>292</v>
      </c>
      <c r="T17" s="126">
        <v>439</v>
      </c>
      <c r="U17" s="126">
        <v>439</v>
      </c>
      <c r="V17" s="126">
        <v>438</v>
      </c>
      <c r="W17" s="126">
        <v>-716</v>
      </c>
      <c r="X17" s="13">
        <v>892</v>
      </c>
      <c r="Y17" s="126">
        <v>0</v>
      </c>
      <c r="Z17" s="126">
        <v>15</v>
      </c>
      <c r="AA17" s="126">
        <v>439</v>
      </c>
      <c r="AB17" s="126">
        <v>438</v>
      </c>
      <c r="AC17" s="112">
        <v>852</v>
      </c>
      <c r="AD17" s="112">
        <v>0</v>
      </c>
      <c r="AE17" s="112">
        <v>14</v>
      </c>
      <c r="AF17" s="112">
        <v>419</v>
      </c>
      <c r="AG17" s="112">
        <v>419</v>
      </c>
      <c r="AH17" s="112">
        <v>40</v>
      </c>
      <c r="AI17" s="112">
        <v>0</v>
      </c>
      <c r="AJ17" s="112">
        <v>1</v>
      </c>
      <c r="AK17" s="112">
        <v>20</v>
      </c>
      <c r="AL17" s="112">
        <v>19</v>
      </c>
    </row>
    <row r="18" spans="1:38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f t="shared" si="2"/>
        <v>15522</v>
      </c>
      <c r="H18" s="146">
        <f t="shared" si="3"/>
        <v>1804</v>
      </c>
      <c r="I18" s="146">
        <f t="shared" si="4"/>
        <v>328</v>
      </c>
      <c r="J18" s="146"/>
      <c r="K18" s="146">
        <v>1804</v>
      </c>
      <c r="L18" s="146">
        <v>164</v>
      </c>
      <c r="M18" s="146">
        <v>164</v>
      </c>
      <c r="N18" s="146">
        <v>492</v>
      </c>
      <c r="O18" s="146">
        <v>492</v>
      </c>
      <c r="P18" s="146">
        <v>492</v>
      </c>
      <c r="Q18" s="146">
        <v>0</v>
      </c>
      <c r="R18" s="13">
        <v>1804</v>
      </c>
      <c r="S18" s="126">
        <v>328</v>
      </c>
      <c r="T18" s="126">
        <v>492</v>
      </c>
      <c r="U18" s="126">
        <v>492</v>
      </c>
      <c r="V18" s="126">
        <v>492</v>
      </c>
      <c r="W18" s="126">
        <v>-590</v>
      </c>
      <c r="X18" s="13">
        <v>1214</v>
      </c>
      <c r="Y18" s="126">
        <v>0</v>
      </c>
      <c r="Z18" s="126">
        <v>230</v>
      </c>
      <c r="AA18" s="126">
        <v>492</v>
      </c>
      <c r="AB18" s="126">
        <v>492</v>
      </c>
      <c r="AC18" s="112">
        <v>413</v>
      </c>
      <c r="AD18" s="112">
        <v>0</v>
      </c>
      <c r="AE18" s="112">
        <v>78</v>
      </c>
      <c r="AF18" s="112">
        <v>167</v>
      </c>
      <c r="AG18" s="112">
        <v>168</v>
      </c>
      <c r="AH18" s="112">
        <v>801</v>
      </c>
      <c r="AI18" s="112">
        <v>0</v>
      </c>
      <c r="AJ18" s="112">
        <v>152</v>
      </c>
      <c r="AK18" s="112">
        <v>325</v>
      </c>
      <c r="AL18" s="112">
        <v>324</v>
      </c>
    </row>
    <row r="19" spans="1:38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f>C19+D19</f>
        <v>15206</v>
      </c>
      <c r="H19" s="146">
        <f t="shared" si="3"/>
        <v>1773</v>
      </c>
      <c r="I19" s="146">
        <f t="shared" si="4"/>
        <v>322</v>
      </c>
      <c r="J19" s="146"/>
      <c r="K19" s="146">
        <v>1773</v>
      </c>
      <c r="L19" s="146">
        <v>161</v>
      </c>
      <c r="M19" s="146">
        <v>161</v>
      </c>
      <c r="N19" s="146">
        <v>484</v>
      </c>
      <c r="O19" s="146">
        <v>484</v>
      </c>
      <c r="P19" s="146">
        <v>483</v>
      </c>
      <c r="Q19" s="146"/>
      <c r="R19" s="13">
        <v>1773</v>
      </c>
      <c r="S19" s="126">
        <v>322</v>
      </c>
      <c r="T19" s="126">
        <v>484</v>
      </c>
      <c r="U19" s="126">
        <v>484</v>
      </c>
      <c r="V19" s="126">
        <v>483</v>
      </c>
      <c r="W19" s="126">
        <v>-806</v>
      </c>
      <c r="X19" s="13">
        <v>967</v>
      </c>
      <c r="Y19" s="126">
        <v>0</v>
      </c>
      <c r="Z19" s="126">
        <v>0</v>
      </c>
      <c r="AA19" s="126">
        <v>484</v>
      </c>
      <c r="AB19" s="126">
        <v>483</v>
      </c>
      <c r="AC19" s="112">
        <v>49</v>
      </c>
      <c r="AD19" s="112">
        <v>0</v>
      </c>
      <c r="AE19" s="112">
        <v>0</v>
      </c>
      <c r="AF19" s="112">
        <v>24</v>
      </c>
      <c r="AG19" s="112">
        <v>25</v>
      </c>
      <c r="AH19" s="112">
        <v>918</v>
      </c>
      <c r="AI19" s="112">
        <v>0</v>
      </c>
      <c r="AJ19" s="112">
        <v>0</v>
      </c>
      <c r="AK19" s="112">
        <v>460</v>
      </c>
      <c r="AL19" s="112">
        <v>458</v>
      </c>
    </row>
    <row r="20" spans="1:38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f t="shared" si="2"/>
        <v>10892</v>
      </c>
      <c r="H20" s="146">
        <f t="shared" si="3"/>
        <v>1263</v>
      </c>
      <c r="I20" s="146">
        <f t="shared" si="4"/>
        <v>230</v>
      </c>
      <c r="J20" s="146"/>
      <c r="K20" s="146">
        <v>1263</v>
      </c>
      <c r="L20" s="146">
        <v>115</v>
      </c>
      <c r="M20" s="146">
        <v>115</v>
      </c>
      <c r="N20" s="146">
        <v>344</v>
      </c>
      <c r="O20" s="146">
        <v>344</v>
      </c>
      <c r="P20" s="146">
        <v>345</v>
      </c>
      <c r="Q20" s="146"/>
      <c r="R20" s="13">
        <v>1263</v>
      </c>
      <c r="S20" s="126">
        <v>230</v>
      </c>
      <c r="T20" s="126">
        <v>344</v>
      </c>
      <c r="U20" s="126">
        <v>344</v>
      </c>
      <c r="V20" s="126">
        <v>345</v>
      </c>
      <c r="W20" s="126">
        <v>-572</v>
      </c>
      <c r="X20" s="13">
        <v>691</v>
      </c>
      <c r="Y20" s="126">
        <v>0</v>
      </c>
      <c r="Z20" s="126">
        <v>2</v>
      </c>
      <c r="AA20" s="126">
        <v>344</v>
      </c>
      <c r="AB20" s="126">
        <v>345</v>
      </c>
      <c r="AC20" s="112">
        <v>9</v>
      </c>
      <c r="AD20" s="112">
        <v>0</v>
      </c>
      <c r="AE20" s="112">
        <v>0</v>
      </c>
      <c r="AF20" s="112">
        <v>5</v>
      </c>
      <c r="AG20" s="112">
        <v>4</v>
      </c>
      <c r="AH20" s="112">
        <v>682</v>
      </c>
      <c r="AI20" s="112">
        <v>0</v>
      </c>
      <c r="AJ20" s="112">
        <v>2</v>
      </c>
      <c r="AK20" s="112">
        <v>339</v>
      </c>
      <c r="AL20" s="112">
        <v>341</v>
      </c>
    </row>
    <row r="21" spans="1:38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f t="shared" si="2"/>
        <v>17555</v>
      </c>
      <c r="H21" s="146">
        <f t="shared" si="3"/>
        <v>2025</v>
      </c>
      <c r="I21" s="146">
        <f t="shared" si="4"/>
        <v>368</v>
      </c>
      <c r="J21" s="146"/>
      <c r="K21" s="146">
        <v>2025</v>
      </c>
      <c r="L21" s="146">
        <v>184</v>
      </c>
      <c r="M21" s="146">
        <v>184</v>
      </c>
      <c r="N21" s="146">
        <v>552</v>
      </c>
      <c r="O21" s="146">
        <v>552</v>
      </c>
      <c r="P21" s="146">
        <v>553</v>
      </c>
      <c r="Q21" s="146"/>
      <c r="R21" s="13">
        <v>2025</v>
      </c>
      <c r="S21" s="126">
        <v>368</v>
      </c>
      <c r="T21" s="126">
        <v>552</v>
      </c>
      <c r="U21" s="126">
        <v>552</v>
      </c>
      <c r="V21" s="126">
        <v>553</v>
      </c>
      <c r="W21" s="126">
        <v>-248</v>
      </c>
      <c r="X21" s="13">
        <v>1777</v>
      </c>
      <c r="Y21" s="126">
        <v>120</v>
      </c>
      <c r="Z21" s="126">
        <v>552</v>
      </c>
      <c r="AA21" s="126">
        <v>552</v>
      </c>
      <c r="AB21" s="126">
        <v>553</v>
      </c>
      <c r="AC21" s="112">
        <v>1637</v>
      </c>
      <c r="AD21" s="112">
        <v>111</v>
      </c>
      <c r="AE21" s="112">
        <v>508</v>
      </c>
      <c r="AF21" s="112">
        <v>508</v>
      </c>
      <c r="AG21" s="112">
        <v>510</v>
      </c>
      <c r="AH21" s="112">
        <v>140</v>
      </c>
      <c r="AI21" s="112">
        <v>9</v>
      </c>
      <c r="AJ21" s="112">
        <v>44</v>
      </c>
      <c r="AK21" s="112">
        <v>44</v>
      </c>
      <c r="AL21" s="112">
        <v>43</v>
      </c>
    </row>
    <row r="22" spans="1:38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f t="shared" si="2"/>
        <v>10538</v>
      </c>
      <c r="H22" s="146">
        <f t="shared" si="3"/>
        <v>1222</v>
      </c>
      <c r="I22" s="146">
        <f t="shared" si="4"/>
        <v>222</v>
      </c>
      <c r="J22" s="146"/>
      <c r="K22" s="146">
        <v>1222</v>
      </c>
      <c r="L22" s="146">
        <v>111</v>
      </c>
      <c r="M22" s="146">
        <v>111</v>
      </c>
      <c r="N22" s="146">
        <v>333</v>
      </c>
      <c r="O22" s="146">
        <v>333</v>
      </c>
      <c r="P22" s="146">
        <v>334</v>
      </c>
      <c r="Q22" s="146"/>
      <c r="R22" s="13">
        <v>1222</v>
      </c>
      <c r="S22" s="126">
        <v>222</v>
      </c>
      <c r="T22" s="126">
        <v>333</v>
      </c>
      <c r="U22" s="126">
        <v>333</v>
      </c>
      <c r="V22" s="126">
        <v>334</v>
      </c>
      <c r="W22" s="126">
        <v>-553</v>
      </c>
      <c r="X22" s="13">
        <v>669</v>
      </c>
      <c r="Y22" s="126">
        <v>0</v>
      </c>
      <c r="Z22" s="126">
        <v>2</v>
      </c>
      <c r="AA22" s="126">
        <v>333</v>
      </c>
      <c r="AB22" s="126">
        <v>334</v>
      </c>
      <c r="AC22" s="112">
        <v>53</v>
      </c>
      <c r="AD22" s="112">
        <v>0</v>
      </c>
      <c r="AE22" s="112">
        <v>0</v>
      </c>
      <c r="AF22" s="112">
        <v>26</v>
      </c>
      <c r="AG22" s="112">
        <v>27</v>
      </c>
      <c r="AH22" s="112">
        <v>616</v>
      </c>
      <c r="AI22" s="112">
        <v>0</v>
      </c>
      <c r="AJ22" s="112">
        <v>2</v>
      </c>
      <c r="AK22" s="112">
        <v>307</v>
      </c>
      <c r="AL22" s="112">
        <v>307</v>
      </c>
    </row>
    <row r="23" spans="1:38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f t="shared" si="2"/>
        <v>9618</v>
      </c>
      <c r="H23" s="146">
        <f t="shared" si="3"/>
        <v>1099</v>
      </c>
      <c r="I23" s="146">
        <f t="shared" si="4"/>
        <v>200</v>
      </c>
      <c r="J23" s="146"/>
      <c r="K23" s="146">
        <v>1099</v>
      </c>
      <c r="L23" s="146">
        <v>100</v>
      </c>
      <c r="M23" s="146">
        <v>100</v>
      </c>
      <c r="N23" s="146">
        <v>300</v>
      </c>
      <c r="O23" s="146">
        <v>300</v>
      </c>
      <c r="P23" s="146">
        <v>299</v>
      </c>
      <c r="Q23" s="146"/>
      <c r="R23" s="13">
        <v>1099</v>
      </c>
      <c r="S23" s="126">
        <v>200</v>
      </c>
      <c r="T23" s="126">
        <v>300</v>
      </c>
      <c r="U23" s="126">
        <v>300</v>
      </c>
      <c r="V23" s="126">
        <v>299</v>
      </c>
      <c r="W23" s="126">
        <v>-259</v>
      </c>
      <c r="X23" s="13">
        <v>840</v>
      </c>
      <c r="Y23" s="126">
        <v>0</v>
      </c>
      <c r="Z23" s="126">
        <v>241</v>
      </c>
      <c r="AA23" s="126">
        <v>300</v>
      </c>
      <c r="AB23" s="126">
        <v>299</v>
      </c>
      <c r="AC23" s="112">
        <v>8</v>
      </c>
      <c r="AD23" s="112">
        <v>0</v>
      </c>
      <c r="AE23" s="112">
        <v>2</v>
      </c>
      <c r="AF23" s="112">
        <v>3</v>
      </c>
      <c r="AG23" s="112">
        <v>3</v>
      </c>
      <c r="AH23" s="112">
        <v>832</v>
      </c>
      <c r="AI23" s="112">
        <v>0</v>
      </c>
      <c r="AJ23" s="112">
        <v>239</v>
      </c>
      <c r="AK23" s="112">
        <v>297</v>
      </c>
      <c r="AL23" s="112">
        <v>296</v>
      </c>
    </row>
    <row r="24" spans="1:38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f t="shared" si="2"/>
        <v>14265</v>
      </c>
      <c r="H24" s="146">
        <f t="shared" si="3"/>
        <v>1663</v>
      </c>
      <c r="I24" s="146">
        <f t="shared" si="4"/>
        <v>302</v>
      </c>
      <c r="J24" s="146"/>
      <c r="K24" s="146">
        <v>1663</v>
      </c>
      <c r="L24" s="146">
        <v>151</v>
      </c>
      <c r="M24" s="146">
        <v>151</v>
      </c>
      <c r="N24" s="146">
        <v>454</v>
      </c>
      <c r="O24" s="146">
        <v>454</v>
      </c>
      <c r="P24" s="146">
        <v>453</v>
      </c>
      <c r="Q24" s="146"/>
      <c r="R24" s="13">
        <v>1663</v>
      </c>
      <c r="S24" s="126">
        <v>302</v>
      </c>
      <c r="T24" s="126">
        <v>454</v>
      </c>
      <c r="U24" s="126">
        <v>454</v>
      </c>
      <c r="V24" s="126">
        <v>453</v>
      </c>
      <c r="W24" s="126">
        <v>-433</v>
      </c>
      <c r="X24" s="13">
        <v>1230</v>
      </c>
      <c r="Y24" s="126">
        <v>0</v>
      </c>
      <c r="Z24" s="126">
        <v>323</v>
      </c>
      <c r="AA24" s="126">
        <v>454</v>
      </c>
      <c r="AB24" s="126">
        <v>453</v>
      </c>
      <c r="AC24" s="112">
        <v>102</v>
      </c>
      <c r="AD24" s="112">
        <v>0</v>
      </c>
      <c r="AE24" s="112">
        <v>27</v>
      </c>
      <c r="AF24" s="112">
        <v>37</v>
      </c>
      <c r="AG24" s="112">
        <v>38</v>
      </c>
      <c r="AH24" s="112">
        <v>1128</v>
      </c>
      <c r="AI24" s="112">
        <v>0</v>
      </c>
      <c r="AJ24" s="112">
        <v>296</v>
      </c>
      <c r="AK24" s="112">
        <v>417</v>
      </c>
      <c r="AL24" s="112">
        <v>415</v>
      </c>
    </row>
    <row r="25" spans="1:38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f t="shared" si="2"/>
        <v>5441</v>
      </c>
      <c r="H25" s="146">
        <f t="shared" si="3"/>
        <v>637</v>
      </c>
      <c r="I25" s="146">
        <f t="shared" si="4"/>
        <v>116</v>
      </c>
      <c r="J25" s="146"/>
      <c r="K25" s="146">
        <v>637</v>
      </c>
      <c r="L25" s="146">
        <v>58</v>
      </c>
      <c r="M25" s="146">
        <v>58</v>
      </c>
      <c r="N25" s="146">
        <v>174</v>
      </c>
      <c r="O25" s="146">
        <v>174</v>
      </c>
      <c r="P25" s="146">
        <v>173</v>
      </c>
      <c r="Q25" s="146"/>
      <c r="R25" s="13">
        <v>637</v>
      </c>
      <c r="S25" s="126">
        <v>116</v>
      </c>
      <c r="T25" s="126">
        <v>174</v>
      </c>
      <c r="U25" s="126">
        <v>174</v>
      </c>
      <c r="V25" s="126">
        <v>173</v>
      </c>
      <c r="W25" s="126">
        <v>-187</v>
      </c>
      <c r="X25" s="13">
        <v>450</v>
      </c>
      <c r="Y25" s="126">
        <v>0</v>
      </c>
      <c r="Z25" s="126">
        <v>103</v>
      </c>
      <c r="AA25" s="126">
        <v>174</v>
      </c>
      <c r="AB25" s="126">
        <v>173</v>
      </c>
      <c r="AC25" s="112">
        <v>42</v>
      </c>
      <c r="AD25" s="112">
        <v>0</v>
      </c>
      <c r="AE25" s="112">
        <v>10</v>
      </c>
      <c r="AF25" s="112">
        <v>16</v>
      </c>
      <c r="AG25" s="112">
        <v>16</v>
      </c>
      <c r="AH25" s="112">
        <v>408</v>
      </c>
      <c r="AI25" s="112">
        <v>0</v>
      </c>
      <c r="AJ25" s="112">
        <v>93</v>
      </c>
      <c r="AK25" s="112">
        <v>158</v>
      </c>
      <c r="AL25" s="112">
        <v>157</v>
      </c>
    </row>
    <row r="26" spans="1:38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f t="shared" si="2"/>
        <v>24003</v>
      </c>
      <c r="H26" s="146">
        <f t="shared" si="3"/>
        <v>2804</v>
      </c>
      <c r="I26" s="146">
        <f t="shared" si="4"/>
        <v>510</v>
      </c>
      <c r="J26" s="146"/>
      <c r="K26" s="146">
        <v>2804</v>
      </c>
      <c r="L26" s="146">
        <v>255</v>
      </c>
      <c r="M26" s="146">
        <v>255</v>
      </c>
      <c r="N26" s="146">
        <v>765</v>
      </c>
      <c r="O26" s="146">
        <v>765</v>
      </c>
      <c r="P26" s="146">
        <v>764</v>
      </c>
      <c r="Q26" s="146"/>
      <c r="R26" s="13">
        <v>2804</v>
      </c>
      <c r="S26" s="126">
        <v>510</v>
      </c>
      <c r="T26" s="126">
        <v>765</v>
      </c>
      <c r="U26" s="126">
        <v>765</v>
      </c>
      <c r="V26" s="126">
        <v>764</v>
      </c>
      <c r="W26" s="126">
        <v>-287</v>
      </c>
      <c r="X26" s="13">
        <v>2517</v>
      </c>
      <c r="Y26" s="126">
        <v>223</v>
      </c>
      <c r="Z26" s="126">
        <v>765</v>
      </c>
      <c r="AA26" s="126">
        <v>765</v>
      </c>
      <c r="AB26" s="126">
        <v>764</v>
      </c>
      <c r="AC26" s="112">
        <v>1019</v>
      </c>
      <c r="AD26" s="112">
        <v>90</v>
      </c>
      <c r="AE26" s="112">
        <v>310</v>
      </c>
      <c r="AF26" s="112">
        <v>310</v>
      </c>
      <c r="AG26" s="112">
        <v>309</v>
      </c>
      <c r="AH26" s="112">
        <v>1498</v>
      </c>
      <c r="AI26" s="112">
        <v>133</v>
      </c>
      <c r="AJ26" s="112">
        <v>455</v>
      </c>
      <c r="AK26" s="112">
        <v>455</v>
      </c>
      <c r="AL26" s="112">
        <v>455</v>
      </c>
    </row>
    <row r="27" spans="1:38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f t="shared" si="2"/>
        <v>14899</v>
      </c>
      <c r="H27" s="146">
        <f t="shared" si="3"/>
        <v>1718</v>
      </c>
      <c r="I27" s="146">
        <f t="shared" si="4"/>
        <v>312</v>
      </c>
      <c r="J27" s="146"/>
      <c r="K27" s="146">
        <v>1718</v>
      </c>
      <c r="L27" s="146">
        <v>156</v>
      </c>
      <c r="M27" s="146">
        <v>156</v>
      </c>
      <c r="N27" s="146">
        <v>469</v>
      </c>
      <c r="O27" s="146">
        <v>469</v>
      </c>
      <c r="P27" s="146">
        <v>468</v>
      </c>
      <c r="Q27" s="146"/>
      <c r="R27" s="13">
        <v>1718</v>
      </c>
      <c r="S27" s="126">
        <v>312</v>
      </c>
      <c r="T27" s="126">
        <v>469</v>
      </c>
      <c r="U27" s="126">
        <v>469</v>
      </c>
      <c r="V27" s="126">
        <v>468</v>
      </c>
      <c r="W27" s="126">
        <v>-781</v>
      </c>
      <c r="X27" s="13">
        <v>937</v>
      </c>
      <c r="Y27" s="126">
        <v>0</v>
      </c>
      <c r="Z27" s="126">
        <v>0</v>
      </c>
      <c r="AA27" s="126">
        <v>469</v>
      </c>
      <c r="AB27" s="126">
        <v>468</v>
      </c>
      <c r="AC27" s="112">
        <v>81</v>
      </c>
      <c r="AD27" s="112">
        <v>0</v>
      </c>
      <c r="AE27" s="112">
        <v>0</v>
      </c>
      <c r="AF27" s="112">
        <v>41</v>
      </c>
      <c r="AG27" s="112">
        <v>40</v>
      </c>
      <c r="AH27" s="112">
        <v>856</v>
      </c>
      <c r="AI27" s="112">
        <v>0</v>
      </c>
      <c r="AJ27" s="112">
        <v>0</v>
      </c>
      <c r="AK27" s="112">
        <v>428</v>
      </c>
      <c r="AL27" s="112">
        <v>428</v>
      </c>
    </row>
    <row r="28" spans="1:38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f t="shared" si="2"/>
        <v>25305</v>
      </c>
      <c r="H28" s="146">
        <f t="shared" si="3"/>
        <v>2955</v>
      </c>
      <c r="I28" s="146">
        <f t="shared" si="4"/>
        <v>538</v>
      </c>
      <c r="J28" s="146"/>
      <c r="K28" s="146">
        <v>2955</v>
      </c>
      <c r="L28" s="146">
        <v>269</v>
      </c>
      <c r="M28" s="146">
        <v>269</v>
      </c>
      <c r="N28" s="146">
        <v>806</v>
      </c>
      <c r="O28" s="146">
        <v>806</v>
      </c>
      <c r="P28" s="146">
        <v>805</v>
      </c>
      <c r="Q28" s="146"/>
      <c r="R28" s="13">
        <v>2955</v>
      </c>
      <c r="S28" s="126">
        <v>538</v>
      </c>
      <c r="T28" s="126">
        <v>806</v>
      </c>
      <c r="U28" s="126">
        <v>806</v>
      </c>
      <c r="V28" s="126">
        <v>805</v>
      </c>
      <c r="W28" s="126">
        <v>-698</v>
      </c>
      <c r="X28" s="13">
        <v>2257</v>
      </c>
      <c r="Y28" s="126">
        <v>0</v>
      </c>
      <c r="Z28" s="126">
        <v>646</v>
      </c>
      <c r="AA28" s="126">
        <v>806</v>
      </c>
      <c r="AB28" s="126">
        <v>805</v>
      </c>
      <c r="AC28" s="112">
        <v>404</v>
      </c>
      <c r="AD28" s="112">
        <v>0</v>
      </c>
      <c r="AE28" s="112">
        <v>116</v>
      </c>
      <c r="AF28" s="112">
        <v>144</v>
      </c>
      <c r="AG28" s="112">
        <v>144</v>
      </c>
      <c r="AH28" s="112">
        <v>1853</v>
      </c>
      <c r="AI28" s="112">
        <v>0</v>
      </c>
      <c r="AJ28" s="112">
        <v>530</v>
      </c>
      <c r="AK28" s="112">
        <v>662</v>
      </c>
      <c r="AL28" s="112">
        <v>661</v>
      </c>
    </row>
    <row r="29" spans="1:38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f t="shared" si="2"/>
        <v>18274</v>
      </c>
      <c r="H29" s="146">
        <f t="shared" si="3"/>
        <v>2136</v>
      </c>
      <c r="I29" s="146">
        <f t="shared" si="4"/>
        <v>388</v>
      </c>
      <c r="J29" s="146"/>
      <c r="K29" s="146">
        <v>2136</v>
      </c>
      <c r="L29" s="146">
        <v>194</v>
      </c>
      <c r="M29" s="146">
        <v>194</v>
      </c>
      <c r="N29" s="146">
        <v>583</v>
      </c>
      <c r="O29" s="146">
        <v>583</v>
      </c>
      <c r="P29" s="146">
        <v>582</v>
      </c>
      <c r="Q29" s="146"/>
      <c r="R29" s="13">
        <v>2136</v>
      </c>
      <c r="S29" s="126">
        <v>388</v>
      </c>
      <c r="T29" s="126">
        <v>583</v>
      </c>
      <c r="U29" s="126">
        <v>583</v>
      </c>
      <c r="V29" s="126">
        <v>582</v>
      </c>
      <c r="W29" s="126"/>
      <c r="X29" s="13">
        <v>2136</v>
      </c>
      <c r="Y29" s="126">
        <v>388</v>
      </c>
      <c r="Z29" s="126">
        <v>583</v>
      </c>
      <c r="AA29" s="126">
        <v>583</v>
      </c>
      <c r="AB29" s="126">
        <v>582</v>
      </c>
      <c r="AC29" s="112">
        <v>149</v>
      </c>
      <c r="AD29" s="112">
        <v>27</v>
      </c>
      <c r="AE29" s="112">
        <v>41</v>
      </c>
      <c r="AF29" s="112">
        <v>41</v>
      </c>
      <c r="AG29" s="112">
        <v>40</v>
      </c>
      <c r="AH29" s="112">
        <v>1987</v>
      </c>
      <c r="AI29" s="112">
        <v>361</v>
      </c>
      <c r="AJ29" s="112">
        <v>542</v>
      </c>
      <c r="AK29" s="112">
        <v>542</v>
      </c>
      <c r="AL29" s="112">
        <v>542</v>
      </c>
    </row>
    <row r="30" spans="1:38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f t="shared" si="2"/>
        <v>18051</v>
      </c>
      <c r="H30" s="146">
        <f t="shared" si="3"/>
        <v>2106</v>
      </c>
      <c r="I30" s="146">
        <f t="shared" si="4"/>
        <v>382</v>
      </c>
      <c r="J30" s="146"/>
      <c r="K30" s="146">
        <v>2106</v>
      </c>
      <c r="L30" s="146">
        <v>191</v>
      </c>
      <c r="M30" s="146">
        <v>191</v>
      </c>
      <c r="N30" s="146">
        <v>574</v>
      </c>
      <c r="O30" s="146">
        <v>574</v>
      </c>
      <c r="P30" s="146">
        <v>576</v>
      </c>
      <c r="Q30" s="146"/>
      <c r="R30" s="13">
        <v>2106</v>
      </c>
      <c r="S30" s="126">
        <v>382</v>
      </c>
      <c r="T30" s="126">
        <v>574</v>
      </c>
      <c r="U30" s="126">
        <v>574</v>
      </c>
      <c r="V30" s="126">
        <v>576</v>
      </c>
      <c r="W30" s="126"/>
      <c r="X30" s="13">
        <v>2106</v>
      </c>
      <c r="Y30" s="126">
        <v>382</v>
      </c>
      <c r="Z30" s="126">
        <v>574</v>
      </c>
      <c r="AA30" s="126">
        <v>574</v>
      </c>
      <c r="AB30" s="126">
        <v>576</v>
      </c>
      <c r="AC30" s="112">
        <v>272</v>
      </c>
      <c r="AD30" s="112">
        <v>49</v>
      </c>
      <c r="AE30" s="112">
        <v>74</v>
      </c>
      <c r="AF30" s="112">
        <v>74</v>
      </c>
      <c r="AG30" s="112">
        <v>75</v>
      </c>
      <c r="AH30" s="112">
        <v>1834</v>
      </c>
      <c r="AI30" s="112">
        <v>333</v>
      </c>
      <c r="AJ30" s="112">
        <v>500</v>
      </c>
      <c r="AK30" s="112">
        <v>500</v>
      </c>
      <c r="AL30" s="112">
        <v>501</v>
      </c>
    </row>
    <row r="31" spans="1:38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146">
        <f t="shared" si="3"/>
        <v>3930</v>
      </c>
      <c r="I31" s="146">
        <f t="shared" si="4"/>
        <v>3930</v>
      </c>
      <c r="J31" s="146">
        <v>3930</v>
      </c>
      <c r="K31" s="146">
        <v>-43226</v>
      </c>
      <c r="L31" s="146">
        <v>0</v>
      </c>
      <c r="M31" s="146">
        <v>0</v>
      </c>
      <c r="N31" s="146">
        <v>0</v>
      </c>
      <c r="O31" s="146">
        <v>0</v>
      </c>
      <c r="P31" s="146">
        <v>0</v>
      </c>
      <c r="Q31" s="146"/>
      <c r="R31" s="13">
        <v>3930</v>
      </c>
      <c r="S31" s="126">
        <v>3930</v>
      </c>
      <c r="T31" s="126">
        <v>0</v>
      </c>
      <c r="U31" s="126">
        <v>0</v>
      </c>
      <c r="V31" s="126">
        <v>0</v>
      </c>
      <c r="W31" s="126"/>
      <c r="X31" s="13">
        <v>3930</v>
      </c>
      <c r="Y31" s="126">
        <v>3930</v>
      </c>
      <c r="Z31" s="126">
        <v>0</v>
      </c>
      <c r="AA31" s="126">
        <v>0</v>
      </c>
      <c r="AB31" s="126">
        <v>0</v>
      </c>
      <c r="AC31" s="112">
        <v>2109</v>
      </c>
      <c r="AD31" s="112">
        <v>2109</v>
      </c>
      <c r="AE31" s="112">
        <v>0</v>
      </c>
      <c r="AF31" s="112">
        <v>0</v>
      </c>
      <c r="AG31" s="112">
        <v>0</v>
      </c>
      <c r="AH31" s="112">
        <v>1821</v>
      </c>
      <c r="AI31" s="112">
        <v>1821</v>
      </c>
      <c r="AJ31" s="112">
        <v>0</v>
      </c>
      <c r="AK31" s="112">
        <v>0</v>
      </c>
      <c r="AL31" s="112">
        <v>0</v>
      </c>
    </row>
    <row r="32" spans="1:38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146">
        <f t="shared" si="3"/>
        <v>0</v>
      </c>
      <c r="I32" s="146">
        <f t="shared" si="4"/>
        <v>0</v>
      </c>
      <c r="J32" s="146"/>
      <c r="K32" s="146"/>
      <c r="L32" s="146">
        <v>0</v>
      </c>
      <c r="M32" s="146">
        <v>0</v>
      </c>
      <c r="N32" s="146">
        <v>0</v>
      </c>
      <c r="O32" s="146">
        <v>0</v>
      </c>
      <c r="P32" s="146">
        <v>0</v>
      </c>
      <c r="Q32" s="146"/>
      <c r="R32" s="13">
        <v>0</v>
      </c>
      <c r="S32" s="126">
        <v>0</v>
      </c>
      <c r="T32" s="126">
        <v>0</v>
      </c>
      <c r="U32" s="126">
        <v>0</v>
      </c>
      <c r="V32" s="126">
        <v>0</v>
      </c>
      <c r="W32" s="126"/>
      <c r="X32" s="13">
        <v>0</v>
      </c>
      <c r="Y32" s="126">
        <v>0</v>
      </c>
      <c r="Z32" s="126">
        <v>0</v>
      </c>
      <c r="AA32" s="126">
        <v>0</v>
      </c>
      <c r="AB32" s="126">
        <v>0</v>
      </c>
      <c r="AC32" s="112">
        <v>0</v>
      </c>
      <c r="AD32" s="112">
        <v>0</v>
      </c>
      <c r="AE32" s="112">
        <v>0</v>
      </c>
      <c r="AF32" s="112">
        <v>0</v>
      </c>
      <c r="AG32" s="112">
        <v>0</v>
      </c>
      <c r="AH32" s="112">
        <v>0</v>
      </c>
      <c r="AI32" s="112">
        <v>0</v>
      </c>
      <c r="AJ32" s="112">
        <v>0</v>
      </c>
      <c r="AK32" s="112">
        <v>0</v>
      </c>
      <c r="AL32" s="112">
        <v>0</v>
      </c>
    </row>
    <row r="33" spans="1:38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146">
        <f t="shared" si="3"/>
        <v>0</v>
      </c>
      <c r="I33" s="146">
        <f t="shared" si="4"/>
        <v>0</v>
      </c>
      <c r="J33" s="146"/>
      <c r="K33" s="146"/>
      <c r="L33" s="146">
        <v>0</v>
      </c>
      <c r="M33" s="146">
        <v>0</v>
      </c>
      <c r="N33" s="146">
        <v>0</v>
      </c>
      <c r="O33" s="146">
        <v>0</v>
      </c>
      <c r="P33" s="146">
        <v>0</v>
      </c>
      <c r="Q33" s="146"/>
      <c r="R33" s="13">
        <v>0</v>
      </c>
      <c r="S33" s="126">
        <v>0</v>
      </c>
      <c r="T33" s="126">
        <v>0</v>
      </c>
      <c r="U33" s="126">
        <v>0</v>
      </c>
      <c r="V33" s="126">
        <v>0</v>
      </c>
      <c r="W33" s="126"/>
      <c r="X33" s="13">
        <v>0</v>
      </c>
      <c r="Y33" s="126">
        <v>0</v>
      </c>
      <c r="Z33" s="126">
        <v>0</v>
      </c>
      <c r="AA33" s="126">
        <v>0</v>
      </c>
      <c r="AB33" s="126">
        <v>0</v>
      </c>
      <c r="AC33" s="112">
        <v>0</v>
      </c>
      <c r="AD33" s="112">
        <v>0</v>
      </c>
      <c r="AE33" s="112">
        <v>0</v>
      </c>
      <c r="AF33" s="112">
        <v>0</v>
      </c>
      <c r="AG33" s="112">
        <v>0</v>
      </c>
      <c r="AH33" s="112">
        <v>0</v>
      </c>
      <c r="AI33" s="112">
        <v>0</v>
      </c>
      <c r="AJ33" s="112">
        <v>0</v>
      </c>
      <c r="AK33" s="112">
        <v>0</v>
      </c>
      <c r="AL33" s="112">
        <v>0</v>
      </c>
    </row>
    <row r="34" spans="1:38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146">
        <f t="shared" si="3"/>
        <v>0</v>
      </c>
      <c r="I34" s="146">
        <f t="shared" si="4"/>
        <v>0</v>
      </c>
      <c r="J34" s="146"/>
      <c r="K34" s="146"/>
      <c r="L34" s="146">
        <v>0</v>
      </c>
      <c r="M34" s="146">
        <v>0</v>
      </c>
      <c r="N34" s="146">
        <v>0</v>
      </c>
      <c r="O34" s="146">
        <v>0</v>
      </c>
      <c r="P34" s="146">
        <v>0</v>
      </c>
      <c r="Q34" s="146"/>
      <c r="R34" s="13">
        <v>0</v>
      </c>
      <c r="S34" s="126">
        <v>0</v>
      </c>
      <c r="T34" s="126">
        <v>0</v>
      </c>
      <c r="U34" s="126">
        <v>0</v>
      </c>
      <c r="V34" s="126">
        <v>0</v>
      </c>
      <c r="W34" s="126"/>
      <c r="X34" s="13">
        <v>0</v>
      </c>
      <c r="Y34" s="126">
        <v>0</v>
      </c>
      <c r="Z34" s="126">
        <v>0</v>
      </c>
      <c r="AA34" s="126">
        <v>0</v>
      </c>
      <c r="AB34" s="126">
        <v>0</v>
      </c>
      <c r="AC34" s="112">
        <v>0</v>
      </c>
      <c r="AD34" s="112">
        <v>0</v>
      </c>
      <c r="AE34" s="112">
        <v>0</v>
      </c>
      <c r="AF34" s="112">
        <v>0</v>
      </c>
      <c r="AG34" s="112">
        <v>0</v>
      </c>
      <c r="AH34" s="112">
        <v>0</v>
      </c>
      <c r="AI34" s="112">
        <v>0</v>
      </c>
      <c r="AJ34" s="112">
        <v>0</v>
      </c>
      <c r="AK34" s="112">
        <v>0</v>
      </c>
      <c r="AL34" s="112">
        <v>0</v>
      </c>
    </row>
    <row r="35" spans="1:38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146">
        <f t="shared" si="3"/>
        <v>0</v>
      </c>
      <c r="I35" s="146">
        <f t="shared" si="4"/>
        <v>0</v>
      </c>
      <c r="J35" s="146"/>
      <c r="K35" s="146"/>
      <c r="L35" s="146">
        <v>0</v>
      </c>
      <c r="M35" s="146">
        <v>0</v>
      </c>
      <c r="N35" s="146">
        <v>0</v>
      </c>
      <c r="O35" s="146">
        <v>0</v>
      </c>
      <c r="P35" s="146">
        <v>0</v>
      </c>
      <c r="Q35" s="146"/>
      <c r="R35" s="13">
        <v>0</v>
      </c>
      <c r="S35" s="126">
        <v>0</v>
      </c>
      <c r="T35" s="126">
        <v>0</v>
      </c>
      <c r="U35" s="126">
        <v>0</v>
      </c>
      <c r="V35" s="126">
        <v>0</v>
      </c>
      <c r="W35" s="126"/>
      <c r="X35" s="13">
        <v>0</v>
      </c>
      <c r="Y35" s="126">
        <v>0</v>
      </c>
      <c r="Z35" s="126">
        <v>0</v>
      </c>
      <c r="AA35" s="126">
        <v>0</v>
      </c>
      <c r="AB35" s="126">
        <v>0</v>
      </c>
      <c r="AC35" s="112">
        <v>0</v>
      </c>
      <c r="AD35" s="112">
        <v>0</v>
      </c>
      <c r="AE35" s="112">
        <v>0</v>
      </c>
      <c r="AF35" s="112">
        <v>0</v>
      </c>
      <c r="AG35" s="112">
        <v>0</v>
      </c>
      <c r="AH35" s="112">
        <v>0</v>
      </c>
      <c r="AI35" s="112">
        <v>0</v>
      </c>
      <c r="AJ35" s="112">
        <v>0</v>
      </c>
      <c r="AK35" s="112">
        <v>0</v>
      </c>
      <c r="AL35" s="112">
        <v>0</v>
      </c>
    </row>
    <row r="36" spans="1:38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146">
        <f t="shared" si="3"/>
        <v>0</v>
      </c>
      <c r="I36" s="146">
        <f t="shared" si="4"/>
        <v>0</v>
      </c>
      <c r="J36" s="146"/>
      <c r="K36" s="146"/>
      <c r="L36" s="146">
        <v>0</v>
      </c>
      <c r="M36" s="146">
        <v>0</v>
      </c>
      <c r="N36" s="146">
        <v>0</v>
      </c>
      <c r="O36" s="146">
        <v>0</v>
      </c>
      <c r="P36" s="146">
        <v>0</v>
      </c>
      <c r="Q36" s="146"/>
      <c r="R36" s="13">
        <v>0</v>
      </c>
      <c r="S36" s="126">
        <v>0</v>
      </c>
      <c r="T36" s="126">
        <v>0</v>
      </c>
      <c r="U36" s="126">
        <v>0</v>
      </c>
      <c r="V36" s="126">
        <v>0</v>
      </c>
      <c r="W36" s="126"/>
      <c r="X36" s="13">
        <v>0</v>
      </c>
      <c r="Y36" s="126">
        <v>0</v>
      </c>
      <c r="Z36" s="126">
        <v>0</v>
      </c>
      <c r="AA36" s="126">
        <v>0</v>
      </c>
      <c r="AB36" s="126">
        <v>0</v>
      </c>
      <c r="AC36" s="112">
        <v>0</v>
      </c>
      <c r="AD36" s="112">
        <v>0</v>
      </c>
      <c r="AE36" s="112">
        <v>0</v>
      </c>
      <c r="AF36" s="112">
        <v>0</v>
      </c>
      <c r="AG36" s="112">
        <v>0</v>
      </c>
      <c r="AH36" s="112">
        <v>0</v>
      </c>
      <c r="AI36" s="112">
        <v>0</v>
      </c>
      <c r="AJ36" s="112">
        <v>0</v>
      </c>
      <c r="AK36" s="112">
        <v>0</v>
      </c>
      <c r="AL36" s="112">
        <v>0</v>
      </c>
    </row>
    <row r="37" spans="1:38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146">
        <f t="shared" si="3"/>
        <v>1964</v>
      </c>
      <c r="I37" s="146">
        <f t="shared" si="4"/>
        <v>1964</v>
      </c>
      <c r="J37" s="146">
        <v>1964</v>
      </c>
      <c r="K37" s="146">
        <v>-21610</v>
      </c>
      <c r="L37" s="146">
        <v>0</v>
      </c>
      <c r="M37" s="146">
        <v>0</v>
      </c>
      <c r="N37" s="146">
        <v>0</v>
      </c>
      <c r="O37" s="146">
        <v>0</v>
      </c>
      <c r="P37" s="146">
        <v>0</v>
      </c>
      <c r="Q37" s="146"/>
      <c r="R37" s="13">
        <v>1964</v>
      </c>
      <c r="S37" s="126">
        <v>1964</v>
      </c>
      <c r="T37" s="126">
        <v>0</v>
      </c>
      <c r="U37" s="126">
        <v>0</v>
      </c>
      <c r="V37" s="126">
        <v>0</v>
      </c>
      <c r="W37" s="126"/>
      <c r="X37" s="13">
        <v>1964</v>
      </c>
      <c r="Y37" s="126">
        <v>1964</v>
      </c>
      <c r="Z37" s="126">
        <v>0</v>
      </c>
      <c r="AA37" s="126">
        <v>0</v>
      </c>
      <c r="AB37" s="126">
        <v>0</v>
      </c>
      <c r="AC37" s="112">
        <v>1054</v>
      </c>
      <c r="AD37" s="112">
        <v>1054</v>
      </c>
      <c r="AE37" s="112">
        <v>0</v>
      </c>
      <c r="AF37" s="112">
        <v>0</v>
      </c>
      <c r="AG37" s="112">
        <v>0</v>
      </c>
      <c r="AH37" s="112">
        <v>910</v>
      </c>
      <c r="AI37" s="112">
        <v>910</v>
      </c>
      <c r="AJ37" s="112">
        <v>0</v>
      </c>
      <c r="AK37" s="112">
        <v>0</v>
      </c>
      <c r="AL37" s="112">
        <v>0</v>
      </c>
    </row>
    <row r="38" spans="1:38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146">
        <f t="shared" si="3"/>
        <v>0</v>
      </c>
      <c r="I38" s="146">
        <f t="shared" si="4"/>
        <v>0</v>
      </c>
      <c r="J38" s="146"/>
      <c r="K38" s="146"/>
      <c r="L38" s="146">
        <v>0</v>
      </c>
      <c r="M38" s="146">
        <v>0</v>
      </c>
      <c r="N38" s="146">
        <v>0</v>
      </c>
      <c r="O38" s="146">
        <v>0</v>
      </c>
      <c r="P38" s="146">
        <v>0</v>
      </c>
      <c r="Q38" s="146"/>
      <c r="R38" s="13">
        <v>0</v>
      </c>
      <c r="S38" s="126">
        <v>0</v>
      </c>
      <c r="T38" s="126">
        <v>0</v>
      </c>
      <c r="U38" s="126">
        <v>0</v>
      </c>
      <c r="V38" s="126">
        <v>0</v>
      </c>
      <c r="W38" s="126"/>
      <c r="X38" s="13">
        <v>0</v>
      </c>
      <c r="Y38" s="126">
        <v>0</v>
      </c>
      <c r="Z38" s="126">
        <v>0</v>
      </c>
      <c r="AA38" s="126">
        <v>0</v>
      </c>
      <c r="AB38" s="126">
        <v>0</v>
      </c>
      <c r="AC38" s="112">
        <v>0</v>
      </c>
      <c r="AD38" s="112">
        <v>0</v>
      </c>
      <c r="AE38" s="112">
        <v>0</v>
      </c>
      <c r="AF38" s="112">
        <v>0</v>
      </c>
      <c r="AG38" s="112">
        <v>0</v>
      </c>
      <c r="AH38" s="112">
        <v>0</v>
      </c>
      <c r="AI38" s="112">
        <v>0</v>
      </c>
      <c r="AJ38" s="112">
        <v>0</v>
      </c>
      <c r="AK38" s="112">
        <v>0</v>
      </c>
      <c r="AL38" s="112">
        <v>0</v>
      </c>
    </row>
    <row r="39" spans="1:38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146">
        <f t="shared" ref="H39:H70" si="5">I39+N39+O39+P39</f>
        <v>0</v>
      </c>
      <c r="I39" s="146">
        <f t="shared" si="4"/>
        <v>0</v>
      </c>
      <c r="J39" s="146"/>
      <c r="K39" s="146"/>
      <c r="L39" s="146">
        <v>0</v>
      </c>
      <c r="M39" s="146">
        <v>0</v>
      </c>
      <c r="N39" s="146">
        <v>0</v>
      </c>
      <c r="O39" s="146">
        <v>0</v>
      </c>
      <c r="P39" s="146">
        <v>0</v>
      </c>
      <c r="Q39" s="146"/>
      <c r="R39" s="13">
        <v>0</v>
      </c>
      <c r="S39" s="126">
        <v>0</v>
      </c>
      <c r="T39" s="126">
        <v>0</v>
      </c>
      <c r="U39" s="126">
        <v>0</v>
      </c>
      <c r="V39" s="126">
        <v>0</v>
      </c>
      <c r="W39" s="126"/>
      <c r="X39" s="13">
        <v>0</v>
      </c>
      <c r="Y39" s="126">
        <v>0</v>
      </c>
      <c r="Z39" s="126">
        <v>0</v>
      </c>
      <c r="AA39" s="126">
        <v>0</v>
      </c>
      <c r="AB39" s="126">
        <v>0</v>
      </c>
      <c r="AC39" s="112">
        <v>0</v>
      </c>
      <c r="AD39" s="112">
        <v>0</v>
      </c>
      <c r="AE39" s="112">
        <v>0</v>
      </c>
      <c r="AF39" s="112">
        <v>0</v>
      </c>
      <c r="AG39" s="112">
        <v>0</v>
      </c>
      <c r="AH39" s="112">
        <v>0</v>
      </c>
      <c r="AI39" s="112">
        <v>0</v>
      </c>
      <c r="AJ39" s="112">
        <v>0</v>
      </c>
      <c r="AK39" s="112">
        <v>0</v>
      </c>
      <c r="AL39" s="112">
        <v>0</v>
      </c>
    </row>
    <row r="40" spans="1:38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146">
        <f t="shared" si="5"/>
        <v>0</v>
      </c>
      <c r="I40" s="146">
        <f t="shared" si="4"/>
        <v>0</v>
      </c>
      <c r="J40" s="146"/>
      <c r="K40" s="146"/>
      <c r="L40" s="146">
        <v>0</v>
      </c>
      <c r="M40" s="146">
        <v>0</v>
      </c>
      <c r="N40" s="146">
        <v>0</v>
      </c>
      <c r="O40" s="146">
        <v>0</v>
      </c>
      <c r="P40" s="146">
        <v>0</v>
      </c>
      <c r="Q40" s="146"/>
      <c r="R40" s="13">
        <v>0</v>
      </c>
      <c r="S40" s="126">
        <v>0</v>
      </c>
      <c r="T40" s="126">
        <v>0</v>
      </c>
      <c r="U40" s="126">
        <v>0</v>
      </c>
      <c r="V40" s="126">
        <v>0</v>
      </c>
      <c r="W40" s="126"/>
      <c r="X40" s="13">
        <v>0</v>
      </c>
      <c r="Y40" s="126">
        <v>0</v>
      </c>
      <c r="Z40" s="126">
        <v>0</v>
      </c>
      <c r="AA40" s="126">
        <v>0</v>
      </c>
      <c r="AB40" s="126">
        <v>0</v>
      </c>
      <c r="AC40" s="112">
        <v>0</v>
      </c>
      <c r="AD40" s="112">
        <v>0</v>
      </c>
      <c r="AE40" s="112">
        <v>0</v>
      </c>
      <c r="AF40" s="112">
        <v>0</v>
      </c>
      <c r="AG40" s="112">
        <v>0</v>
      </c>
      <c r="AH40" s="112">
        <v>0</v>
      </c>
      <c r="AI40" s="112">
        <v>0</v>
      </c>
      <c r="AJ40" s="112">
        <v>0</v>
      </c>
      <c r="AK40" s="112">
        <v>0</v>
      </c>
      <c r="AL40" s="112">
        <v>0</v>
      </c>
    </row>
    <row r="41" spans="1:38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146">
        <f t="shared" si="5"/>
        <v>0</v>
      </c>
      <c r="I41" s="146">
        <f t="shared" si="4"/>
        <v>0</v>
      </c>
      <c r="J41" s="146"/>
      <c r="K41" s="146"/>
      <c r="L41" s="146">
        <v>0</v>
      </c>
      <c r="M41" s="146">
        <v>0</v>
      </c>
      <c r="N41" s="146">
        <v>0</v>
      </c>
      <c r="O41" s="146">
        <v>0</v>
      </c>
      <c r="P41" s="146">
        <v>0</v>
      </c>
      <c r="Q41" s="146"/>
      <c r="R41" s="13">
        <v>0</v>
      </c>
      <c r="S41" s="126">
        <v>0</v>
      </c>
      <c r="T41" s="126">
        <v>0</v>
      </c>
      <c r="U41" s="126">
        <v>0</v>
      </c>
      <c r="V41" s="126">
        <v>0</v>
      </c>
      <c r="W41" s="126"/>
      <c r="X41" s="13">
        <v>0</v>
      </c>
      <c r="Y41" s="126">
        <v>0</v>
      </c>
      <c r="Z41" s="126">
        <v>0</v>
      </c>
      <c r="AA41" s="126">
        <v>0</v>
      </c>
      <c r="AB41" s="126">
        <v>0</v>
      </c>
      <c r="AC41" s="112">
        <v>0</v>
      </c>
      <c r="AD41" s="112">
        <v>0</v>
      </c>
      <c r="AE41" s="112">
        <v>0</v>
      </c>
      <c r="AF41" s="112">
        <v>0</v>
      </c>
      <c r="AG41" s="112">
        <v>0</v>
      </c>
      <c r="AH41" s="112">
        <v>0</v>
      </c>
      <c r="AI41" s="112">
        <v>0</v>
      </c>
      <c r="AJ41" s="112">
        <v>0</v>
      </c>
      <c r="AK41" s="112">
        <v>0</v>
      </c>
      <c r="AL41" s="112">
        <v>0</v>
      </c>
    </row>
    <row r="42" spans="1:38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f t="shared" ref="G42:G80" si="6">C42+D42</f>
        <v>27384</v>
      </c>
      <c r="H42" s="146">
        <f t="shared" si="5"/>
        <v>0</v>
      </c>
      <c r="I42" s="146">
        <f t="shared" si="4"/>
        <v>0</v>
      </c>
      <c r="J42" s="146"/>
      <c r="K42" s="146"/>
      <c r="L42" s="146">
        <v>0</v>
      </c>
      <c r="M42" s="146">
        <v>0</v>
      </c>
      <c r="N42" s="146">
        <v>0</v>
      </c>
      <c r="O42" s="146">
        <v>0</v>
      </c>
      <c r="P42" s="146">
        <v>0</v>
      </c>
      <c r="Q42" s="146">
        <v>0</v>
      </c>
      <c r="R42" s="13">
        <v>0</v>
      </c>
      <c r="S42" s="126">
        <v>0</v>
      </c>
      <c r="T42" s="126">
        <v>0</v>
      </c>
      <c r="U42" s="126">
        <v>0</v>
      </c>
      <c r="V42" s="126">
        <v>0</v>
      </c>
      <c r="W42" s="126">
        <v>1553</v>
      </c>
      <c r="X42" s="13">
        <v>1553</v>
      </c>
      <c r="Y42" s="126">
        <v>0</v>
      </c>
      <c r="Z42" s="126">
        <v>0</v>
      </c>
      <c r="AA42" s="126">
        <v>1553</v>
      </c>
      <c r="AB42" s="126">
        <v>0</v>
      </c>
      <c r="AC42" s="112">
        <v>1151</v>
      </c>
      <c r="AD42" s="112">
        <v>0</v>
      </c>
      <c r="AE42" s="112">
        <v>0</v>
      </c>
      <c r="AF42" s="112">
        <v>1151</v>
      </c>
      <c r="AG42" s="112">
        <v>0</v>
      </c>
      <c r="AH42" s="112">
        <v>402</v>
      </c>
      <c r="AI42" s="112">
        <v>0</v>
      </c>
      <c r="AJ42" s="112">
        <v>0</v>
      </c>
      <c r="AK42" s="112">
        <v>402</v>
      </c>
      <c r="AL42" s="112">
        <v>0</v>
      </c>
    </row>
    <row r="43" spans="1:38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f t="shared" si="6"/>
        <v>70526</v>
      </c>
      <c r="H43" s="146">
        <f t="shared" si="5"/>
        <v>8442</v>
      </c>
      <c r="I43" s="146">
        <f t="shared" si="4"/>
        <v>1534</v>
      </c>
      <c r="K43" s="146">
        <v>8442</v>
      </c>
      <c r="L43" s="146">
        <v>767</v>
      </c>
      <c r="M43" s="146">
        <v>767</v>
      </c>
      <c r="N43" s="146">
        <v>2302</v>
      </c>
      <c r="O43" s="146">
        <v>2302</v>
      </c>
      <c r="P43" s="146">
        <v>2304</v>
      </c>
      <c r="Q43" s="146"/>
      <c r="R43" s="13">
        <v>8442</v>
      </c>
      <c r="S43" s="126">
        <v>1534</v>
      </c>
      <c r="T43" s="126">
        <v>2302</v>
      </c>
      <c r="U43" s="126">
        <v>2302</v>
      </c>
      <c r="V43" s="126">
        <v>2304</v>
      </c>
      <c r="W43" s="126"/>
      <c r="X43" s="13">
        <v>8442</v>
      </c>
      <c r="Y43" s="126">
        <v>1534</v>
      </c>
      <c r="Z43" s="126">
        <v>2302</v>
      </c>
      <c r="AA43" s="126">
        <v>2302</v>
      </c>
      <c r="AB43" s="126">
        <v>2304</v>
      </c>
      <c r="AC43" s="112">
        <v>7205</v>
      </c>
      <c r="AD43" s="112">
        <v>1309</v>
      </c>
      <c r="AE43" s="112">
        <v>1965</v>
      </c>
      <c r="AF43" s="112">
        <v>1965</v>
      </c>
      <c r="AG43" s="112">
        <v>1966</v>
      </c>
      <c r="AH43" s="112">
        <v>1237</v>
      </c>
      <c r="AI43" s="112">
        <v>225</v>
      </c>
      <c r="AJ43" s="112">
        <v>337</v>
      </c>
      <c r="AK43" s="112">
        <v>337</v>
      </c>
      <c r="AL43" s="112">
        <v>338</v>
      </c>
    </row>
    <row r="44" spans="1:38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f>C44+D44+91</f>
        <v>112028</v>
      </c>
      <c r="H44" s="146">
        <f t="shared" si="5"/>
        <v>19527</v>
      </c>
      <c r="I44" s="146">
        <f t="shared" si="4"/>
        <v>5928</v>
      </c>
      <c r="J44" s="146">
        <v>2906</v>
      </c>
      <c r="K44" s="146">
        <v>-15346</v>
      </c>
      <c r="L44" s="146">
        <v>1511</v>
      </c>
      <c r="M44" s="146">
        <v>1511</v>
      </c>
      <c r="N44" s="146">
        <f>M44*3</f>
        <v>4533</v>
      </c>
      <c r="O44" s="146">
        <f>M44*3</f>
        <v>4533</v>
      </c>
      <c r="P44" s="146">
        <f>M44*3</f>
        <v>4533</v>
      </c>
      <c r="Q44" s="146"/>
      <c r="R44" s="13">
        <v>19527</v>
      </c>
      <c r="S44" s="126">
        <v>5928</v>
      </c>
      <c r="T44" s="126">
        <v>4533</v>
      </c>
      <c r="U44" s="126">
        <v>4533</v>
      </c>
      <c r="V44" s="126">
        <v>4533</v>
      </c>
      <c r="W44" s="126"/>
      <c r="X44" s="13">
        <v>19527</v>
      </c>
      <c r="Y44" s="126">
        <v>5928</v>
      </c>
      <c r="Z44" s="126">
        <v>4533</v>
      </c>
      <c r="AA44" s="126">
        <v>4533</v>
      </c>
      <c r="AB44" s="126">
        <v>4533</v>
      </c>
      <c r="AC44" s="112">
        <v>16461</v>
      </c>
      <c r="AD44" s="112">
        <v>4997</v>
      </c>
      <c r="AE44" s="112">
        <v>3821</v>
      </c>
      <c r="AF44" s="112">
        <v>3821</v>
      </c>
      <c r="AG44" s="112">
        <v>3822</v>
      </c>
      <c r="AH44" s="112">
        <v>3066</v>
      </c>
      <c r="AI44" s="112">
        <v>931</v>
      </c>
      <c r="AJ44" s="112">
        <v>712</v>
      </c>
      <c r="AK44" s="112">
        <v>712</v>
      </c>
      <c r="AL44" s="112">
        <v>711</v>
      </c>
    </row>
    <row r="45" spans="1:38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f t="shared" si="6"/>
        <v>113051</v>
      </c>
      <c r="H45" s="146">
        <f t="shared" si="5"/>
        <v>13295</v>
      </c>
      <c r="I45" s="146">
        <f t="shared" si="4"/>
        <v>2418</v>
      </c>
      <c r="J45" s="146"/>
      <c r="K45" s="146">
        <v>13295</v>
      </c>
      <c r="L45" s="146">
        <v>1209</v>
      </c>
      <c r="M45" s="146">
        <v>1209</v>
      </c>
      <c r="N45" s="146">
        <v>3626</v>
      </c>
      <c r="O45" s="146">
        <v>3626</v>
      </c>
      <c r="P45" s="146">
        <v>3625</v>
      </c>
      <c r="Q45" s="146"/>
      <c r="R45" s="13">
        <v>13295</v>
      </c>
      <c r="S45" s="126">
        <v>2418</v>
      </c>
      <c r="T45" s="126">
        <v>3626</v>
      </c>
      <c r="U45" s="126">
        <v>3626</v>
      </c>
      <c r="V45" s="126">
        <v>3625</v>
      </c>
      <c r="W45" s="126">
        <v>12462</v>
      </c>
      <c r="X45" s="13">
        <v>25757</v>
      </c>
      <c r="Y45" s="126">
        <v>2418</v>
      </c>
      <c r="Z45" s="126">
        <v>3626</v>
      </c>
      <c r="AA45" s="126">
        <v>16088</v>
      </c>
      <c r="AB45" s="126">
        <v>3625</v>
      </c>
      <c r="AC45" s="112">
        <v>20984</v>
      </c>
      <c r="AD45" s="112">
        <v>1970</v>
      </c>
      <c r="AE45" s="112">
        <v>2954</v>
      </c>
      <c r="AF45" s="112">
        <v>13107</v>
      </c>
      <c r="AG45" s="112">
        <v>2953</v>
      </c>
      <c r="AH45" s="112">
        <v>4773</v>
      </c>
      <c r="AI45" s="112">
        <v>448</v>
      </c>
      <c r="AJ45" s="112">
        <v>672</v>
      </c>
      <c r="AK45" s="112">
        <v>2981</v>
      </c>
      <c r="AL45" s="112">
        <v>672</v>
      </c>
    </row>
    <row r="46" spans="1:38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146">
        <f t="shared" si="5"/>
        <v>0</v>
      </c>
      <c r="I46" s="146">
        <f t="shared" si="4"/>
        <v>0</v>
      </c>
      <c r="J46" s="146"/>
      <c r="K46" s="146"/>
      <c r="L46" s="146">
        <v>0</v>
      </c>
      <c r="M46" s="146">
        <v>0</v>
      </c>
      <c r="N46" s="146">
        <v>0</v>
      </c>
      <c r="O46" s="146">
        <v>0</v>
      </c>
      <c r="P46" s="146">
        <v>0</v>
      </c>
      <c r="Q46" s="146"/>
      <c r="R46" s="13">
        <v>0</v>
      </c>
      <c r="S46" s="126">
        <v>0</v>
      </c>
      <c r="T46" s="126">
        <v>0</v>
      </c>
      <c r="U46" s="126">
        <v>0</v>
      </c>
      <c r="V46" s="126">
        <v>0</v>
      </c>
      <c r="W46" s="126"/>
      <c r="X46" s="13">
        <v>0</v>
      </c>
      <c r="Y46" s="126">
        <v>0</v>
      </c>
      <c r="Z46" s="126">
        <v>0</v>
      </c>
      <c r="AA46" s="126">
        <v>0</v>
      </c>
      <c r="AB46" s="126">
        <v>0</v>
      </c>
      <c r="AC46" s="112">
        <v>0</v>
      </c>
      <c r="AD46" s="112">
        <v>0</v>
      </c>
      <c r="AE46" s="112">
        <v>0</v>
      </c>
      <c r="AF46" s="112">
        <v>0</v>
      </c>
      <c r="AG46" s="112">
        <v>0</v>
      </c>
      <c r="AH46" s="112">
        <v>0</v>
      </c>
      <c r="AI46" s="112">
        <v>0</v>
      </c>
      <c r="AJ46" s="112">
        <v>0</v>
      </c>
      <c r="AK46" s="112">
        <v>0</v>
      </c>
      <c r="AL46" s="112">
        <v>0</v>
      </c>
    </row>
    <row r="47" spans="1:38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146">
        <f t="shared" si="5"/>
        <v>0</v>
      </c>
      <c r="I47" s="146">
        <f t="shared" si="4"/>
        <v>0</v>
      </c>
      <c r="J47" s="146"/>
      <c r="K47" s="146"/>
      <c r="L47" s="146">
        <v>0</v>
      </c>
      <c r="M47" s="146">
        <v>0</v>
      </c>
      <c r="N47" s="146">
        <v>0</v>
      </c>
      <c r="O47" s="146">
        <v>0</v>
      </c>
      <c r="P47" s="146">
        <v>0</v>
      </c>
      <c r="Q47" s="146"/>
      <c r="R47" s="13">
        <v>0</v>
      </c>
      <c r="S47" s="126">
        <v>0</v>
      </c>
      <c r="T47" s="126">
        <v>0</v>
      </c>
      <c r="U47" s="126">
        <v>0</v>
      </c>
      <c r="V47" s="126">
        <v>0</v>
      </c>
      <c r="W47" s="126"/>
      <c r="X47" s="13">
        <v>0</v>
      </c>
      <c r="Y47" s="126">
        <v>0</v>
      </c>
      <c r="Z47" s="126">
        <v>0</v>
      </c>
      <c r="AA47" s="126">
        <v>0</v>
      </c>
      <c r="AB47" s="126">
        <v>0</v>
      </c>
      <c r="AC47" s="112">
        <v>0</v>
      </c>
      <c r="AD47" s="112">
        <v>0</v>
      </c>
      <c r="AE47" s="112">
        <v>0</v>
      </c>
      <c r="AF47" s="112">
        <v>0</v>
      </c>
      <c r="AG47" s="112">
        <v>0</v>
      </c>
      <c r="AH47" s="112">
        <v>0</v>
      </c>
      <c r="AI47" s="112">
        <v>0</v>
      </c>
      <c r="AJ47" s="112">
        <v>0</v>
      </c>
      <c r="AK47" s="112">
        <v>0</v>
      </c>
      <c r="AL47" s="112">
        <v>0</v>
      </c>
    </row>
    <row r="48" spans="1:38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f t="shared" si="6"/>
        <v>14220</v>
      </c>
      <c r="H48" s="146">
        <f t="shared" si="5"/>
        <v>1680</v>
      </c>
      <c r="I48" s="146">
        <f t="shared" si="4"/>
        <v>306</v>
      </c>
      <c r="J48" s="146"/>
      <c r="K48" s="146">
        <v>1680</v>
      </c>
      <c r="L48" s="146">
        <v>153</v>
      </c>
      <c r="M48" s="146">
        <v>153</v>
      </c>
      <c r="N48" s="146">
        <v>458</v>
      </c>
      <c r="O48" s="146">
        <v>458</v>
      </c>
      <c r="P48" s="146">
        <v>458</v>
      </c>
      <c r="Q48" s="146"/>
      <c r="R48" s="13">
        <v>1680</v>
      </c>
      <c r="S48" s="126">
        <v>306</v>
      </c>
      <c r="T48" s="126">
        <v>458</v>
      </c>
      <c r="U48" s="126">
        <v>458</v>
      </c>
      <c r="V48" s="126">
        <v>458</v>
      </c>
      <c r="W48" s="126"/>
      <c r="X48" s="13">
        <v>1680</v>
      </c>
      <c r="Y48" s="126">
        <v>306</v>
      </c>
      <c r="Z48" s="126">
        <v>458</v>
      </c>
      <c r="AA48" s="126">
        <v>458</v>
      </c>
      <c r="AB48" s="126">
        <v>458</v>
      </c>
      <c r="AC48" s="112">
        <v>729</v>
      </c>
      <c r="AD48" s="112">
        <v>133</v>
      </c>
      <c r="AE48" s="112">
        <v>199</v>
      </c>
      <c r="AF48" s="112">
        <v>199</v>
      </c>
      <c r="AG48" s="112">
        <v>198</v>
      </c>
      <c r="AH48" s="112">
        <v>951</v>
      </c>
      <c r="AI48" s="112">
        <v>173</v>
      </c>
      <c r="AJ48" s="112">
        <v>259</v>
      </c>
      <c r="AK48" s="112">
        <v>259</v>
      </c>
      <c r="AL48" s="112">
        <v>260</v>
      </c>
    </row>
    <row r="49" spans="1:38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146">
        <f t="shared" si="5"/>
        <v>0</v>
      </c>
      <c r="I49" s="146">
        <f t="shared" si="4"/>
        <v>0</v>
      </c>
      <c r="J49" s="146"/>
      <c r="K49" s="146"/>
      <c r="L49" s="146">
        <v>0</v>
      </c>
      <c r="M49" s="146">
        <v>0</v>
      </c>
      <c r="N49" s="146">
        <v>0</v>
      </c>
      <c r="O49" s="146">
        <v>0</v>
      </c>
      <c r="P49" s="146">
        <v>0</v>
      </c>
      <c r="Q49" s="146"/>
      <c r="R49" s="13">
        <v>0</v>
      </c>
      <c r="S49" s="126">
        <v>0</v>
      </c>
      <c r="T49" s="126">
        <v>0</v>
      </c>
      <c r="U49" s="126">
        <v>0</v>
      </c>
      <c r="V49" s="126">
        <v>0</v>
      </c>
      <c r="W49" s="126"/>
      <c r="X49" s="13">
        <v>0</v>
      </c>
      <c r="Y49" s="126">
        <v>0</v>
      </c>
      <c r="Z49" s="126">
        <v>0</v>
      </c>
      <c r="AA49" s="126">
        <v>0</v>
      </c>
      <c r="AB49" s="126">
        <v>0</v>
      </c>
      <c r="AC49" s="112">
        <v>0</v>
      </c>
      <c r="AD49" s="112">
        <v>0</v>
      </c>
      <c r="AE49" s="112">
        <v>0</v>
      </c>
      <c r="AF49" s="112">
        <v>0</v>
      </c>
      <c r="AG49" s="112">
        <v>0</v>
      </c>
      <c r="AH49" s="112">
        <v>0</v>
      </c>
      <c r="AI49" s="112">
        <v>0</v>
      </c>
      <c r="AJ49" s="112">
        <v>0</v>
      </c>
      <c r="AK49" s="112">
        <v>0</v>
      </c>
      <c r="AL49" s="112">
        <v>0</v>
      </c>
    </row>
    <row r="50" spans="1:38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f t="shared" si="6"/>
        <v>53774</v>
      </c>
      <c r="H50" s="146">
        <f t="shared" si="5"/>
        <v>6373</v>
      </c>
      <c r="I50" s="146">
        <f t="shared" si="4"/>
        <v>1158</v>
      </c>
      <c r="J50" s="146"/>
      <c r="K50" s="146">
        <v>6373</v>
      </c>
      <c r="L50" s="146">
        <v>579</v>
      </c>
      <c r="M50" s="146">
        <v>579</v>
      </c>
      <c r="N50" s="146">
        <v>1738</v>
      </c>
      <c r="O50" s="146">
        <v>1738</v>
      </c>
      <c r="P50" s="146">
        <v>1739</v>
      </c>
      <c r="Q50" s="146"/>
      <c r="R50" s="13">
        <v>6373</v>
      </c>
      <c r="S50" s="126">
        <v>1158</v>
      </c>
      <c r="T50" s="126">
        <v>1738</v>
      </c>
      <c r="U50" s="126">
        <v>1738</v>
      </c>
      <c r="V50" s="126">
        <v>1739</v>
      </c>
      <c r="W50" s="126"/>
      <c r="X50" s="13">
        <v>6373</v>
      </c>
      <c r="Y50" s="126">
        <v>1158</v>
      </c>
      <c r="Z50" s="126">
        <v>1738</v>
      </c>
      <c r="AA50" s="126">
        <v>1738</v>
      </c>
      <c r="AB50" s="126">
        <v>1739</v>
      </c>
      <c r="AC50" s="112">
        <v>2811</v>
      </c>
      <c r="AD50" s="112">
        <v>511</v>
      </c>
      <c r="AE50" s="112">
        <v>767</v>
      </c>
      <c r="AF50" s="112">
        <v>767</v>
      </c>
      <c r="AG50" s="112">
        <v>766</v>
      </c>
      <c r="AH50" s="112">
        <v>3562</v>
      </c>
      <c r="AI50" s="112">
        <v>647</v>
      </c>
      <c r="AJ50" s="112">
        <v>971</v>
      </c>
      <c r="AK50" s="112">
        <v>971</v>
      </c>
      <c r="AL50" s="112">
        <v>973</v>
      </c>
    </row>
    <row r="51" spans="1:38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f t="shared" si="6"/>
        <v>8325</v>
      </c>
      <c r="H51" s="146">
        <f t="shared" si="5"/>
        <v>980</v>
      </c>
      <c r="I51" s="146">
        <f t="shared" si="4"/>
        <v>178</v>
      </c>
      <c r="J51" s="146"/>
      <c r="K51" s="146">
        <v>980</v>
      </c>
      <c r="L51" s="146">
        <v>89</v>
      </c>
      <c r="M51" s="146">
        <v>89</v>
      </c>
      <c r="N51" s="146">
        <v>267</v>
      </c>
      <c r="O51" s="146">
        <v>267</v>
      </c>
      <c r="P51" s="146">
        <v>268</v>
      </c>
      <c r="Q51" s="146"/>
      <c r="R51" s="13">
        <v>980</v>
      </c>
      <c r="S51" s="126">
        <v>178</v>
      </c>
      <c r="T51" s="126">
        <v>267</v>
      </c>
      <c r="U51" s="126">
        <v>267</v>
      </c>
      <c r="V51" s="126">
        <v>268</v>
      </c>
      <c r="W51" s="126"/>
      <c r="X51" s="13">
        <v>980</v>
      </c>
      <c r="Y51" s="126">
        <v>178</v>
      </c>
      <c r="Z51" s="126">
        <v>267</v>
      </c>
      <c r="AA51" s="126">
        <v>267</v>
      </c>
      <c r="AB51" s="126">
        <v>268</v>
      </c>
      <c r="AC51" s="112">
        <v>839</v>
      </c>
      <c r="AD51" s="112">
        <v>152</v>
      </c>
      <c r="AE51" s="112">
        <v>229</v>
      </c>
      <c r="AF51" s="112">
        <v>229</v>
      </c>
      <c r="AG51" s="112">
        <v>229</v>
      </c>
      <c r="AH51" s="112">
        <v>141</v>
      </c>
      <c r="AI51" s="112">
        <v>26</v>
      </c>
      <c r="AJ51" s="112">
        <v>38</v>
      </c>
      <c r="AK51" s="112">
        <v>38</v>
      </c>
      <c r="AL51" s="112">
        <v>39</v>
      </c>
    </row>
    <row r="52" spans="1:38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146">
        <f t="shared" si="5"/>
        <v>0</v>
      </c>
      <c r="I52" s="146">
        <f t="shared" si="4"/>
        <v>0</v>
      </c>
      <c r="J52" s="146"/>
      <c r="K52" s="146"/>
      <c r="L52" s="146">
        <v>0</v>
      </c>
      <c r="M52" s="146">
        <v>0</v>
      </c>
      <c r="N52" s="146">
        <v>0</v>
      </c>
      <c r="O52" s="146">
        <v>0</v>
      </c>
      <c r="P52" s="146">
        <v>0</v>
      </c>
      <c r="Q52" s="146"/>
      <c r="R52" s="13">
        <v>0</v>
      </c>
      <c r="S52" s="126">
        <v>0</v>
      </c>
      <c r="T52" s="126">
        <v>0</v>
      </c>
      <c r="U52" s="126">
        <v>0</v>
      </c>
      <c r="V52" s="126">
        <v>0</v>
      </c>
      <c r="W52" s="126"/>
      <c r="X52" s="13">
        <v>0</v>
      </c>
      <c r="Y52" s="126">
        <v>0</v>
      </c>
      <c r="Z52" s="126">
        <v>0</v>
      </c>
      <c r="AA52" s="126">
        <v>0</v>
      </c>
      <c r="AB52" s="126">
        <v>0</v>
      </c>
      <c r="AC52" s="112">
        <v>0</v>
      </c>
      <c r="AD52" s="112">
        <v>0</v>
      </c>
      <c r="AE52" s="112">
        <v>0</v>
      </c>
      <c r="AF52" s="112">
        <v>0</v>
      </c>
      <c r="AG52" s="112">
        <v>0</v>
      </c>
      <c r="AH52" s="112">
        <v>0</v>
      </c>
      <c r="AI52" s="112">
        <v>0</v>
      </c>
      <c r="AJ52" s="112">
        <v>0</v>
      </c>
      <c r="AK52" s="112">
        <v>0</v>
      </c>
      <c r="AL52" s="112">
        <v>0</v>
      </c>
    </row>
    <row r="53" spans="1:38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146">
        <f t="shared" si="5"/>
        <v>0</v>
      </c>
      <c r="I53" s="146">
        <f t="shared" si="4"/>
        <v>0</v>
      </c>
      <c r="J53" s="146"/>
      <c r="K53" s="146"/>
      <c r="L53" s="146">
        <v>0</v>
      </c>
      <c r="M53" s="146">
        <v>0</v>
      </c>
      <c r="N53" s="146">
        <v>0</v>
      </c>
      <c r="O53" s="146">
        <v>0</v>
      </c>
      <c r="P53" s="146">
        <v>0</v>
      </c>
      <c r="Q53" s="146"/>
      <c r="R53" s="13">
        <v>0</v>
      </c>
      <c r="S53" s="126">
        <v>0</v>
      </c>
      <c r="T53" s="126">
        <v>0</v>
      </c>
      <c r="U53" s="126">
        <v>0</v>
      </c>
      <c r="V53" s="126">
        <v>0</v>
      </c>
      <c r="W53" s="126"/>
      <c r="X53" s="13">
        <v>0</v>
      </c>
      <c r="Y53" s="126">
        <v>0</v>
      </c>
      <c r="Z53" s="126">
        <v>0</v>
      </c>
      <c r="AA53" s="126">
        <v>0</v>
      </c>
      <c r="AB53" s="126">
        <v>0</v>
      </c>
      <c r="AC53" s="112">
        <v>0</v>
      </c>
      <c r="AD53" s="112">
        <v>0</v>
      </c>
      <c r="AE53" s="112">
        <v>0</v>
      </c>
      <c r="AF53" s="112">
        <v>0</v>
      </c>
      <c r="AG53" s="112">
        <v>0</v>
      </c>
      <c r="AH53" s="112">
        <v>0</v>
      </c>
      <c r="AI53" s="112">
        <v>0</v>
      </c>
      <c r="AJ53" s="112">
        <v>0</v>
      </c>
      <c r="AK53" s="112">
        <v>0</v>
      </c>
      <c r="AL53" s="112">
        <v>0</v>
      </c>
    </row>
    <row r="54" spans="1:38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146">
        <f t="shared" si="5"/>
        <v>0</v>
      </c>
      <c r="I54" s="146">
        <f t="shared" si="4"/>
        <v>0</v>
      </c>
      <c r="J54" s="146"/>
      <c r="K54" s="146"/>
      <c r="L54" s="146">
        <v>0</v>
      </c>
      <c r="M54" s="146">
        <v>0</v>
      </c>
      <c r="N54" s="146">
        <v>0</v>
      </c>
      <c r="O54" s="146">
        <v>0</v>
      </c>
      <c r="P54" s="146">
        <v>0</v>
      </c>
      <c r="Q54" s="146"/>
      <c r="R54" s="13">
        <v>0</v>
      </c>
      <c r="S54" s="126">
        <v>0</v>
      </c>
      <c r="T54" s="126">
        <v>0</v>
      </c>
      <c r="U54" s="126">
        <v>0</v>
      </c>
      <c r="V54" s="126">
        <v>0</v>
      </c>
      <c r="W54" s="126"/>
      <c r="X54" s="13">
        <v>0</v>
      </c>
      <c r="Y54" s="126">
        <v>0</v>
      </c>
      <c r="Z54" s="126">
        <v>0</v>
      </c>
      <c r="AA54" s="126">
        <v>0</v>
      </c>
      <c r="AB54" s="126">
        <v>0</v>
      </c>
      <c r="AC54" s="112">
        <v>0</v>
      </c>
      <c r="AD54" s="112">
        <v>0</v>
      </c>
      <c r="AE54" s="112">
        <v>0</v>
      </c>
      <c r="AF54" s="112">
        <v>0</v>
      </c>
      <c r="AG54" s="112">
        <v>0</v>
      </c>
      <c r="AH54" s="112">
        <v>0</v>
      </c>
      <c r="AI54" s="112">
        <v>0</v>
      </c>
      <c r="AJ54" s="112">
        <v>0</v>
      </c>
      <c r="AK54" s="112">
        <v>0</v>
      </c>
      <c r="AL54" s="112">
        <v>0</v>
      </c>
    </row>
    <row r="55" spans="1:38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146">
        <f t="shared" si="5"/>
        <v>0</v>
      </c>
      <c r="I55" s="146">
        <f t="shared" si="4"/>
        <v>0</v>
      </c>
      <c r="J55" s="146"/>
      <c r="K55" s="146"/>
      <c r="L55" s="146">
        <v>0</v>
      </c>
      <c r="M55" s="146">
        <v>0</v>
      </c>
      <c r="N55" s="146">
        <v>0</v>
      </c>
      <c r="O55" s="146">
        <v>0</v>
      </c>
      <c r="P55" s="146">
        <v>0</v>
      </c>
      <c r="Q55" s="146"/>
      <c r="R55" s="13">
        <v>0</v>
      </c>
      <c r="S55" s="126">
        <v>0</v>
      </c>
      <c r="T55" s="126">
        <v>0</v>
      </c>
      <c r="U55" s="126">
        <v>0</v>
      </c>
      <c r="V55" s="126">
        <v>0</v>
      </c>
      <c r="W55" s="126"/>
      <c r="X55" s="13">
        <v>0</v>
      </c>
      <c r="Y55" s="126">
        <v>0</v>
      </c>
      <c r="Z55" s="126">
        <v>0</v>
      </c>
      <c r="AA55" s="126">
        <v>0</v>
      </c>
      <c r="AB55" s="126">
        <v>0</v>
      </c>
      <c r="AC55" s="112">
        <v>0</v>
      </c>
      <c r="AD55" s="112">
        <v>0</v>
      </c>
      <c r="AE55" s="112">
        <v>0</v>
      </c>
      <c r="AF55" s="112">
        <v>0</v>
      </c>
      <c r="AG55" s="112">
        <v>0</v>
      </c>
      <c r="AH55" s="112">
        <v>0</v>
      </c>
      <c r="AI55" s="112">
        <v>0</v>
      </c>
      <c r="AJ55" s="112">
        <v>0</v>
      </c>
      <c r="AK55" s="112">
        <v>0</v>
      </c>
      <c r="AL55" s="112">
        <v>0</v>
      </c>
    </row>
    <row r="56" spans="1:38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146">
        <f t="shared" si="5"/>
        <v>0</v>
      </c>
      <c r="I56" s="146">
        <f t="shared" si="4"/>
        <v>0</v>
      </c>
      <c r="J56" s="146"/>
      <c r="K56" s="146"/>
      <c r="L56" s="146">
        <v>0</v>
      </c>
      <c r="M56" s="146">
        <v>0</v>
      </c>
      <c r="N56" s="146">
        <v>0</v>
      </c>
      <c r="O56" s="146">
        <v>0</v>
      </c>
      <c r="P56" s="146">
        <v>0</v>
      </c>
      <c r="Q56" s="146"/>
      <c r="R56" s="13">
        <v>0</v>
      </c>
      <c r="S56" s="126">
        <v>0</v>
      </c>
      <c r="T56" s="126">
        <v>0</v>
      </c>
      <c r="U56" s="126">
        <v>0</v>
      </c>
      <c r="V56" s="126">
        <v>0</v>
      </c>
      <c r="W56" s="126"/>
      <c r="X56" s="13">
        <v>0</v>
      </c>
      <c r="Y56" s="126">
        <v>0</v>
      </c>
      <c r="Z56" s="126">
        <v>0</v>
      </c>
      <c r="AA56" s="126">
        <v>0</v>
      </c>
      <c r="AB56" s="126">
        <v>0</v>
      </c>
      <c r="AC56" s="112">
        <v>0</v>
      </c>
      <c r="AD56" s="112">
        <v>0</v>
      </c>
      <c r="AE56" s="112">
        <v>0</v>
      </c>
      <c r="AF56" s="112">
        <v>0</v>
      </c>
      <c r="AG56" s="112">
        <v>0</v>
      </c>
      <c r="AH56" s="112">
        <v>0</v>
      </c>
      <c r="AI56" s="112">
        <v>0</v>
      </c>
      <c r="AJ56" s="112">
        <v>0</v>
      </c>
      <c r="AK56" s="112">
        <v>0</v>
      </c>
      <c r="AL56" s="112">
        <v>0</v>
      </c>
    </row>
    <row r="57" spans="1:38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146">
        <f t="shared" si="5"/>
        <v>0</v>
      </c>
      <c r="I57" s="146">
        <f t="shared" si="4"/>
        <v>0</v>
      </c>
      <c r="J57" s="146"/>
      <c r="K57" s="146"/>
      <c r="L57" s="146">
        <v>0</v>
      </c>
      <c r="M57" s="146">
        <v>0</v>
      </c>
      <c r="N57" s="146">
        <v>0</v>
      </c>
      <c r="O57" s="146">
        <v>0</v>
      </c>
      <c r="P57" s="146">
        <v>0</v>
      </c>
      <c r="Q57" s="146"/>
      <c r="R57" s="13">
        <v>0</v>
      </c>
      <c r="S57" s="126">
        <v>0</v>
      </c>
      <c r="T57" s="126">
        <v>0</v>
      </c>
      <c r="U57" s="126">
        <v>0</v>
      </c>
      <c r="V57" s="126">
        <v>0</v>
      </c>
      <c r="W57" s="126"/>
      <c r="X57" s="13">
        <v>0</v>
      </c>
      <c r="Y57" s="126">
        <v>0</v>
      </c>
      <c r="Z57" s="126">
        <v>0</v>
      </c>
      <c r="AA57" s="126">
        <v>0</v>
      </c>
      <c r="AB57" s="126">
        <v>0</v>
      </c>
      <c r="AC57" s="112">
        <v>0</v>
      </c>
      <c r="AD57" s="112">
        <v>0</v>
      </c>
      <c r="AE57" s="112">
        <v>0</v>
      </c>
      <c r="AF57" s="112">
        <v>0</v>
      </c>
      <c r="AG57" s="112">
        <v>0</v>
      </c>
      <c r="AH57" s="112">
        <v>0</v>
      </c>
      <c r="AI57" s="112">
        <v>0</v>
      </c>
      <c r="AJ57" s="112">
        <v>0</v>
      </c>
      <c r="AK57" s="112">
        <v>0</v>
      </c>
      <c r="AL57" s="112">
        <v>0</v>
      </c>
    </row>
    <row r="58" spans="1:38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146">
        <f t="shared" si="5"/>
        <v>0</v>
      </c>
      <c r="I58" s="146">
        <f t="shared" si="4"/>
        <v>0</v>
      </c>
      <c r="J58" s="146"/>
      <c r="K58" s="146"/>
      <c r="L58" s="146">
        <v>0</v>
      </c>
      <c r="M58" s="146">
        <v>0</v>
      </c>
      <c r="N58" s="146">
        <v>0</v>
      </c>
      <c r="O58" s="146">
        <v>0</v>
      </c>
      <c r="P58" s="146">
        <v>0</v>
      </c>
      <c r="Q58" s="146"/>
      <c r="R58" s="13">
        <v>0</v>
      </c>
      <c r="S58" s="126">
        <v>0</v>
      </c>
      <c r="T58" s="126">
        <v>0</v>
      </c>
      <c r="U58" s="126">
        <v>0</v>
      </c>
      <c r="V58" s="126">
        <v>0</v>
      </c>
      <c r="W58" s="126"/>
      <c r="X58" s="13">
        <v>0</v>
      </c>
      <c r="Y58" s="126">
        <v>0</v>
      </c>
      <c r="Z58" s="126">
        <v>0</v>
      </c>
      <c r="AA58" s="126">
        <v>0</v>
      </c>
      <c r="AB58" s="126">
        <v>0</v>
      </c>
      <c r="AC58" s="112">
        <v>0</v>
      </c>
      <c r="AD58" s="112">
        <v>0</v>
      </c>
      <c r="AE58" s="112">
        <v>0</v>
      </c>
      <c r="AF58" s="112">
        <v>0</v>
      </c>
      <c r="AG58" s="112">
        <v>0</v>
      </c>
      <c r="AH58" s="112">
        <v>0</v>
      </c>
      <c r="AI58" s="112">
        <v>0</v>
      </c>
      <c r="AJ58" s="112">
        <v>0</v>
      </c>
      <c r="AK58" s="112">
        <v>0</v>
      </c>
      <c r="AL58" s="112">
        <v>0</v>
      </c>
    </row>
    <row r="59" spans="1:38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146">
        <f t="shared" si="5"/>
        <v>0</v>
      </c>
      <c r="I59" s="146">
        <f t="shared" si="4"/>
        <v>0</v>
      </c>
      <c r="J59" s="146"/>
      <c r="K59" s="146"/>
      <c r="L59" s="146">
        <v>0</v>
      </c>
      <c r="M59" s="146">
        <v>0</v>
      </c>
      <c r="N59" s="146">
        <v>0</v>
      </c>
      <c r="O59" s="146">
        <v>0</v>
      </c>
      <c r="P59" s="146">
        <v>0</v>
      </c>
      <c r="Q59" s="146"/>
      <c r="R59" s="13">
        <v>0</v>
      </c>
      <c r="S59" s="126">
        <v>0</v>
      </c>
      <c r="T59" s="126">
        <v>0</v>
      </c>
      <c r="U59" s="126">
        <v>0</v>
      </c>
      <c r="V59" s="126">
        <v>0</v>
      </c>
      <c r="W59" s="126"/>
      <c r="X59" s="13">
        <v>0</v>
      </c>
      <c r="Y59" s="126">
        <v>0</v>
      </c>
      <c r="Z59" s="126">
        <v>0</v>
      </c>
      <c r="AA59" s="126">
        <v>0</v>
      </c>
      <c r="AB59" s="126">
        <v>0</v>
      </c>
      <c r="AC59" s="112">
        <v>0</v>
      </c>
      <c r="AD59" s="112">
        <v>0</v>
      </c>
      <c r="AE59" s="112">
        <v>0</v>
      </c>
      <c r="AF59" s="112">
        <v>0</v>
      </c>
      <c r="AG59" s="112">
        <v>0</v>
      </c>
      <c r="AH59" s="112">
        <v>0</v>
      </c>
      <c r="AI59" s="112">
        <v>0</v>
      </c>
      <c r="AJ59" s="112">
        <v>0</v>
      </c>
      <c r="AK59" s="112">
        <v>0</v>
      </c>
      <c r="AL59" s="112">
        <v>0</v>
      </c>
    </row>
    <row r="60" spans="1:38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146">
        <f t="shared" si="5"/>
        <v>0</v>
      </c>
      <c r="I60" s="146">
        <f t="shared" si="4"/>
        <v>0</v>
      </c>
      <c r="J60" s="146"/>
      <c r="K60" s="146"/>
      <c r="L60" s="146">
        <v>0</v>
      </c>
      <c r="M60" s="146">
        <v>0</v>
      </c>
      <c r="N60" s="146">
        <v>0</v>
      </c>
      <c r="O60" s="146">
        <v>0</v>
      </c>
      <c r="P60" s="146">
        <v>0</v>
      </c>
      <c r="Q60" s="146"/>
      <c r="R60" s="13">
        <v>0</v>
      </c>
      <c r="S60" s="126">
        <v>0</v>
      </c>
      <c r="T60" s="126">
        <v>0</v>
      </c>
      <c r="U60" s="126">
        <v>0</v>
      </c>
      <c r="V60" s="126">
        <v>0</v>
      </c>
      <c r="W60" s="126"/>
      <c r="X60" s="13">
        <v>0</v>
      </c>
      <c r="Y60" s="126">
        <v>0</v>
      </c>
      <c r="Z60" s="126">
        <v>0</v>
      </c>
      <c r="AA60" s="126">
        <v>0</v>
      </c>
      <c r="AB60" s="126">
        <v>0</v>
      </c>
      <c r="AC60" s="112">
        <v>0</v>
      </c>
      <c r="AD60" s="112">
        <v>0</v>
      </c>
      <c r="AE60" s="112">
        <v>0</v>
      </c>
      <c r="AF60" s="112">
        <v>0</v>
      </c>
      <c r="AG60" s="112">
        <v>0</v>
      </c>
      <c r="AH60" s="112">
        <v>0</v>
      </c>
      <c r="AI60" s="112">
        <v>0</v>
      </c>
      <c r="AJ60" s="112">
        <v>0</v>
      </c>
      <c r="AK60" s="112">
        <v>0</v>
      </c>
      <c r="AL60" s="112">
        <v>0</v>
      </c>
    </row>
    <row r="61" spans="1:38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146">
        <f t="shared" si="5"/>
        <v>0</v>
      </c>
      <c r="I61" s="146">
        <f t="shared" si="4"/>
        <v>0</v>
      </c>
      <c r="J61" s="146"/>
      <c r="K61" s="146"/>
      <c r="L61" s="146">
        <v>0</v>
      </c>
      <c r="M61" s="146">
        <v>0</v>
      </c>
      <c r="N61" s="146">
        <v>0</v>
      </c>
      <c r="O61" s="146">
        <v>0</v>
      </c>
      <c r="P61" s="146">
        <v>0</v>
      </c>
      <c r="Q61" s="146"/>
      <c r="R61" s="13">
        <v>0</v>
      </c>
      <c r="S61" s="126">
        <v>0</v>
      </c>
      <c r="T61" s="126">
        <v>0</v>
      </c>
      <c r="U61" s="126">
        <v>0</v>
      </c>
      <c r="V61" s="126">
        <v>0</v>
      </c>
      <c r="W61" s="126"/>
      <c r="X61" s="13">
        <v>0</v>
      </c>
      <c r="Y61" s="126">
        <v>0</v>
      </c>
      <c r="Z61" s="126">
        <v>0</v>
      </c>
      <c r="AA61" s="126">
        <v>0</v>
      </c>
      <c r="AB61" s="126">
        <v>0</v>
      </c>
      <c r="AC61" s="112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12">
        <v>0</v>
      </c>
      <c r="AK61" s="112">
        <v>0</v>
      </c>
      <c r="AL61" s="112">
        <v>0</v>
      </c>
    </row>
    <row r="62" spans="1:38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146">
        <f t="shared" si="5"/>
        <v>0</v>
      </c>
      <c r="I62" s="146">
        <f t="shared" si="4"/>
        <v>0</v>
      </c>
      <c r="J62" s="146"/>
      <c r="K62" s="146"/>
      <c r="L62" s="146">
        <v>0</v>
      </c>
      <c r="M62" s="146">
        <v>0</v>
      </c>
      <c r="N62" s="146">
        <v>0</v>
      </c>
      <c r="O62" s="146">
        <v>0</v>
      </c>
      <c r="P62" s="146">
        <v>0</v>
      </c>
      <c r="Q62" s="146"/>
      <c r="R62" s="13">
        <v>0</v>
      </c>
      <c r="S62" s="126">
        <v>0</v>
      </c>
      <c r="T62" s="126">
        <v>0</v>
      </c>
      <c r="U62" s="126">
        <v>0</v>
      </c>
      <c r="V62" s="126">
        <v>0</v>
      </c>
      <c r="W62" s="126"/>
      <c r="X62" s="13">
        <v>0</v>
      </c>
      <c r="Y62" s="126">
        <v>0</v>
      </c>
      <c r="Z62" s="126">
        <v>0</v>
      </c>
      <c r="AA62" s="126">
        <v>0</v>
      </c>
      <c r="AB62" s="126">
        <v>0</v>
      </c>
      <c r="AC62" s="112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12">
        <v>0</v>
      </c>
      <c r="AK62" s="112">
        <v>0</v>
      </c>
      <c r="AL62" s="112">
        <v>0</v>
      </c>
    </row>
    <row r="63" spans="1:38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146">
        <f t="shared" si="5"/>
        <v>0</v>
      </c>
      <c r="I63" s="146">
        <f t="shared" si="4"/>
        <v>0</v>
      </c>
      <c r="J63" s="146"/>
      <c r="K63" s="146"/>
      <c r="L63" s="146">
        <v>0</v>
      </c>
      <c r="M63" s="146">
        <v>0</v>
      </c>
      <c r="N63" s="146">
        <v>0</v>
      </c>
      <c r="O63" s="146">
        <v>0</v>
      </c>
      <c r="P63" s="146">
        <v>0</v>
      </c>
      <c r="Q63" s="146"/>
      <c r="R63" s="13">
        <v>0</v>
      </c>
      <c r="S63" s="126">
        <v>0</v>
      </c>
      <c r="T63" s="126">
        <v>0</v>
      </c>
      <c r="U63" s="126">
        <v>0</v>
      </c>
      <c r="V63" s="126">
        <v>0</v>
      </c>
      <c r="W63" s="126"/>
      <c r="X63" s="13">
        <v>0</v>
      </c>
      <c r="Y63" s="126">
        <v>0</v>
      </c>
      <c r="Z63" s="126">
        <v>0</v>
      </c>
      <c r="AA63" s="126">
        <v>0</v>
      </c>
      <c r="AB63" s="126">
        <v>0</v>
      </c>
      <c r="AC63" s="112">
        <v>0</v>
      </c>
      <c r="AD63" s="112">
        <v>0</v>
      </c>
      <c r="AE63" s="112">
        <v>0</v>
      </c>
      <c r="AF63" s="112">
        <v>0</v>
      </c>
      <c r="AG63" s="112">
        <v>0</v>
      </c>
      <c r="AH63" s="112">
        <v>0</v>
      </c>
      <c r="AI63" s="112">
        <v>0</v>
      </c>
      <c r="AJ63" s="112">
        <v>0</v>
      </c>
      <c r="AK63" s="112">
        <v>0</v>
      </c>
      <c r="AL63" s="112">
        <v>0</v>
      </c>
    </row>
    <row r="64" spans="1:38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146">
        <f t="shared" si="5"/>
        <v>0</v>
      </c>
      <c r="I64" s="146">
        <f t="shared" si="4"/>
        <v>0</v>
      </c>
      <c r="J64" s="146"/>
      <c r="K64" s="146"/>
      <c r="L64" s="146">
        <v>0</v>
      </c>
      <c r="M64" s="146">
        <v>0</v>
      </c>
      <c r="N64" s="146">
        <v>0</v>
      </c>
      <c r="O64" s="146">
        <v>0</v>
      </c>
      <c r="P64" s="146">
        <v>0</v>
      </c>
      <c r="Q64" s="146"/>
      <c r="R64" s="13">
        <v>0</v>
      </c>
      <c r="S64" s="126">
        <v>0</v>
      </c>
      <c r="T64" s="126">
        <v>0</v>
      </c>
      <c r="U64" s="126">
        <v>0</v>
      </c>
      <c r="V64" s="126">
        <v>0</v>
      </c>
      <c r="W64" s="126"/>
      <c r="X64" s="13">
        <v>0</v>
      </c>
      <c r="Y64" s="126">
        <v>0</v>
      </c>
      <c r="Z64" s="126">
        <v>0</v>
      </c>
      <c r="AA64" s="126">
        <v>0</v>
      </c>
      <c r="AB64" s="126">
        <v>0</v>
      </c>
      <c r="AC64" s="112">
        <v>0</v>
      </c>
      <c r="AD64" s="112">
        <v>0</v>
      </c>
      <c r="AE64" s="112">
        <v>0</v>
      </c>
      <c r="AF64" s="112">
        <v>0</v>
      </c>
      <c r="AG64" s="112">
        <v>0</v>
      </c>
      <c r="AH64" s="112">
        <v>0</v>
      </c>
      <c r="AI64" s="112">
        <v>0</v>
      </c>
      <c r="AJ64" s="112">
        <v>0</v>
      </c>
      <c r="AK64" s="112">
        <v>0</v>
      </c>
      <c r="AL64" s="112">
        <v>0</v>
      </c>
    </row>
    <row r="65" spans="1:38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146">
        <f t="shared" si="5"/>
        <v>0</v>
      </c>
      <c r="I65" s="146">
        <f t="shared" si="4"/>
        <v>0</v>
      </c>
      <c r="J65" s="146"/>
      <c r="K65" s="146"/>
      <c r="L65" s="146">
        <v>0</v>
      </c>
      <c r="M65" s="146">
        <v>0</v>
      </c>
      <c r="N65" s="146">
        <v>0</v>
      </c>
      <c r="O65" s="146">
        <v>0</v>
      </c>
      <c r="P65" s="146">
        <v>0</v>
      </c>
      <c r="Q65" s="146"/>
      <c r="R65" s="13">
        <v>0</v>
      </c>
      <c r="S65" s="126">
        <v>0</v>
      </c>
      <c r="T65" s="126">
        <v>0</v>
      </c>
      <c r="U65" s="126">
        <v>0</v>
      </c>
      <c r="V65" s="126">
        <v>0</v>
      </c>
      <c r="W65" s="126"/>
      <c r="X65" s="13">
        <v>0</v>
      </c>
      <c r="Y65" s="126">
        <v>0</v>
      </c>
      <c r="Z65" s="126">
        <v>0</v>
      </c>
      <c r="AA65" s="126">
        <v>0</v>
      </c>
      <c r="AB65" s="126">
        <v>0</v>
      </c>
      <c r="AC65" s="112">
        <v>0</v>
      </c>
      <c r="AD65" s="112">
        <v>0</v>
      </c>
      <c r="AE65" s="112">
        <v>0</v>
      </c>
      <c r="AF65" s="112">
        <v>0</v>
      </c>
      <c r="AG65" s="112">
        <v>0</v>
      </c>
      <c r="AH65" s="112">
        <v>0</v>
      </c>
      <c r="AI65" s="112">
        <v>0</v>
      </c>
      <c r="AJ65" s="112">
        <v>0</v>
      </c>
      <c r="AK65" s="112">
        <v>0</v>
      </c>
      <c r="AL65" s="112">
        <v>0</v>
      </c>
    </row>
    <row r="66" spans="1:38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146">
        <f t="shared" si="5"/>
        <v>0</v>
      </c>
      <c r="I66" s="146">
        <f t="shared" si="4"/>
        <v>0</v>
      </c>
      <c r="J66" s="146"/>
      <c r="K66" s="146"/>
      <c r="L66" s="146">
        <v>0</v>
      </c>
      <c r="M66" s="146">
        <v>0</v>
      </c>
      <c r="N66" s="146">
        <v>0</v>
      </c>
      <c r="O66" s="146">
        <v>0</v>
      </c>
      <c r="P66" s="146">
        <v>0</v>
      </c>
      <c r="Q66" s="146"/>
      <c r="R66" s="13">
        <v>0</v>
      </c>
      <c r="S66" s="126">
        <v>0</v>
      </c>
      <c r="T66" s="126">
        <v>0</v>
      </c>
      <c r="U66" s="126">
        <v>0</v>
      </c>
      <c r="V66" s="126">
        <v>0</v>
      </c>
      <c r="W66" s="126"/>
      <c r="X66" s="13">
        <v>0</v>
      </c>
      <c r="Y66" s="126">
        <v>0</v>
      </c>
      <c r="Z66" s="126">
        <v>0</v>
      </c>
      <c r="AA66" s="126">
        <v>0</v>
      </c>
      <c r="AB66" s="126">
        <v>0</v>
      </c>
      <c r="AC66" s="112">
        <v>0</v>
      </c>
      <c r="AD66" s="112">
        <v>0</v>
      </c>
      <c r="AE66" s="112">
        <v>0</v>
      </c>
      <c r="AF66" s="112">
        <v>0</v>
      </c>
      <c r="AG66" s="112">
        <v>0</v>
      </c>
      <c r="AH66" s="112">
        <v>0</v>
      </c>
      <c r="AI66" s="112">
        <v>0</v>
      </c>
      <c r="AJ66" s="112">
        <v>0</v>
      </c>
      <c r="AK66" s="112">
        <v>0</v>
      </c>
      <c r="AL66" s="112">
        <v>0</v>
      </c>
    </row>
    <row r="67" spans="1:38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146">
        <f t="shared" si="5"/>
        <v>0</v>
      </c>
      <c r="I67" s="146">
        <f t="shared" si="4"/>
        <v>0</v>
      </c>
      <c r="J67" s="146"/>
      <c r="K67" s="146"/>
      <c r="L67" s="146">
        <v>0</v>
      </c>
      <c r="M67" s="146">
        <v>0</v>
      </c>
      <c r="N67" s="146">
        <v>0</v>
      </c>
      <c r="O67" s="146">
        <v>0</v>
      </c>
      <c r="P67" s="146">
        <v>0</v>
      </c>
      <c r="Q67" s="146"/>
      <c r="R67" s="13">
        <v>0</v>
      </c>
      <c r="S67" s="126">
        <v>0</v>
      </c>
      <c r="T67" s="126">
        <v>0</v>
      </c>
      <c r="U67" s="126">
        <v>0</v>
      </c>
      <c r="V67" s="126">
        <v>0</v>
      </c>
      <c r="W67" s="126"/>
      <c r="X67" s="13">
        <v>0</v>
      </c>
      <c r="Y67" s="126">
        <v>0</v>
      </c>
      <c r="Z67" s="126">
        <v>0</v>
      </c>
      <c r="AA67" s="126">
        <v>0</v>
      </c>
      <c r="AB67" s="126">
        <v>0</v>
      </c>
      <c r="AC67" s="112">
        <v>0</v>
      </c>
      <c r="AD67" s="112">
        <v>0</v>
      </c>
      <c r="AE67" s="112">
        <v>0</v>
      </c>
      <c r="AF67" s="112">
        <v>0</v>
      </c>
      <c r="AG67" s="112">
        <v>0</v>
      </c>
      <c r="AH67" s="112">
        <v>0</v>
      </c>
      <c r="AI67" s="112">
        <v>0</v>
      </c>
      <c r="AJ67" s="112">
        <v>0</v>
      </c>
      <c r="AK67" s="112">
        <v>0</v>
      </c>
      <c r="AL67" s="112">
        <v>0</v>
      </c>
    </row>
    <row r="68" spans="1:38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146">
        <f t="shared" si="5"/>
        <v>0</v>
      </c>
      <c r="I68" s="146">
        <f t="shared" si="4"/>
        <v>0</v>
      </c>
      <c r="J68" s="146"/>
      <c r="K68" s="146"/>
      <c r="L68" s="146">
        <v>0</v>
      </c>
      <c r="M68" s="146">
        <v>0</v>
      </c>
      <c r="N68" s="146">
        <v>0</v>
      </c>
      <c r="O68" s="146">
        <v>0</v>
      </c>
      <c r="P68" s="146">
        <v>0</v>
      </c>
      <c r="Q68" s="146"/>
      <c r="R68" s="13">
        <v>0</v>
      </c>
      <c r="S68" s="126">
        <v>0</v>
      </c>
      <c r="T68" s="126">
        <v>0</v>
      </c>
      <c r="U68" s="126">
        <v>0</v>
      </c>
      <c r="V68" s="126">
        <v>0</v>
      </c>
      <c r="W68" s="126"/>
      <c r="X68" s="13">
        <v>0</v>
      </c>
      <c r="Y68" s="126">
        <v>0</v>
      </c>
      <c r="Z68" s="126">
        <v>0</v>
      </c>
      <c r="AA68" s="126">
        <v>0</v>
      </c>
      <c r="AB68" s="126">
        <v>0</v>
      </c>
      <c r="AC68" s="112">
        <v>0</v>
      </c>
      <c r="AD68" s="112">
        <v>0</v>
      </c>
      <c r="AE68" s="112">
        <v>0</v>
      </c>
      <c r="AF68" s="112">
        <v>0</v>
      </c>
      <c r="AG68" s="112">
        <v>0</v>
      </c>
      <c r="AH68" s="112">
        <v>0</v>
      </c>
      <c r="AI68" s="112">
        <v>0</v>
      </c>
      <c r="AJ68" s="112">
        <v>0</v>
      </c>
      <c r="AK68" s="112">
        <v>0</v>
      </c>
      <c r="AL68" s="112">
        <v>0</v>
      </c>
    </row>
    <row r="69" spans="1:38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146">
        <f t="shared" si="5"/>
        <v>0</v>
      </c>
      <c r="I69" s="146">
        <f t="shared" si="4"/>
        <v>0</v>
      </c>
      <c r="J69" s="146"/>
      <c r="K69" s="146"/>
      <c r="L69" s="146">
        <v>0</v>
      </c>
      <c r="M69" s="146">
        <v>0</v>
      </c>
      <c r="N69" s="146">
        <v>0</v>
      </c>
      <c r="O69" s="146">
        <v>0</v>
      </c>
      <c r="P69" s="146">
        <v>0</v>
      </c>
      <c r="Q69" s="146"/>
      <c r="R69" s="13">
        <v>0</v>
      </c>
      <c r="S69" s="126">
        <v>0</v>
      </c>
      <c r="T69" s="126">
        <v>0</v>
      </c>
      <c r="U69" s="126">
        <v>0</v>
      </c>
      <c r="V69" s="126">
        <v>0</v>
      </c>
      <c r="W69" s="126"/>
      <c r="X69" s="13">
        <v>0</v>
      </c>
      <c r="Y69" s="126">
        <v>0</v>
      </c>
      <c r="Z69" s="126">
        <v>0</v>
      </c>
      <c r="AA69" s="126">
        <v>0</v>
      </c>
      <c r="AB69" s="126">
        <v>0</v>
      </c>
      <c r="AC69" s="112">
        <v>0</v>
      </c>
      <c r="AD69" s="112">
        <v>0</v>
      </c>
      <c r="AE69" s="112">
        <v>0</v>
      </c>
      <c r="AF69" s="112">
        <v>0</v>
      </c>
      <c r="AG69" s="112">
        <v>0</v>
      </c>
      <c r="AH69" s="112">
        <v>0</v>
      </c>
      <c r="AI69" s="112">
        <v>0</v>
      </c>
      <c r="AJ69" s="112">
        <v>0</v>
      </c>
      <c r="AK69" s="112">
        <v>0</v>
      </c>
      <c r="AL69" s="112">
        <v>0</v>
      </c>
    </row>
    <row r="70" spans="1:38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146">
        <f t="shared" si="5"/>
        <v>0</v>
      </c>
      <c r="I70" s="146">
        <f t="shared" si="4"/>
        <v>0</v>
      </c>
      <c r="J70" s="146"/>
      <c r="K70" s="146"/>
      <c r="L70" s="146">
        <v>0</v>
      </c>
      <c r="M70" s="146">
        <v>0</v>
      </c>
      <c r="N70" s="146">
        <v>0</v>
      </c>
      <c r="O70" s="146">
        <v>0</v>
      </c>
      <c r="P70" s="146">
        <v>0</v>
      </c>
      <c r="Q70" s="146"/>
      <c r="R70" s="13">
        <v>0</v>
      </c>
      <c r="S70" s="126">
        <v>0</v>
      </c>
      <c r="T70" s="126">
        <v>0</v>
      </c>
      <c r="U70" s="126">
        <v>0</v>
      </c>
      <c r="V70" s="126">
        <v>0</v>
      </c>
      <c r="W70" s="126"/>
      <c r="X70" s="13">
        <v>0</v>
      </c>
      <c r="Y70" s="126">
        <v>0</v>
      </c>
      <c r="Z70" s="126">
        <v>0</v>
      </c>
      <c r="AA70" s="126">
        <v>0</v>
      </c>
      <c r="AB70" s="126">
        <v>0</v>
      </c>
      <c r="AC70" s="112">
        <v>0</v>
      </c>
      <c r="AD70" s="112">
        <v>0</v>
      </c>
      <c r="AE70" s="112">
        <v>0</v>
      </c>
      <c r="AF70" s="112">
        <v>0</v>
      </c>
      <c r="AG70" s="112">
        <v>0</v>
      </c>
      <c r="AH70" s="112">
        <v>0</v>
      </c>
      <c r="AI70" s="112">
        <v>0</v>
      </c>
      <c r="AJ70" s="112">
        <v>0</v>
      </c>
      <c r="AK70" s="112">
        <v>0</v>
      </c>
      <c r="AL70" s="112">
        <v>0</v>
      </c>
    </row>
    <row r="71" spans="1:38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146">
        <f t="shared" ref="H71:H80" si="7">I71+N71+O71+P71</f>
        <v>0</v>
      </c>
      <c r="I71" s="146">
        <f t="shared" si="4"/>
        <v>0</v>
      </c>
      <c r="J71" s="146"/>
      <c r="K71" s="146"/>
      <c r="L71" s="146">
        <v>0</v>
      </c>
      <c r="M71" s="146">
        <v>0</v>
      </c>
      <c r="N71" s="146">
        <v>0</v>
      </c>
      <c r="O71" s="146">
        <v>0</v>
      </c>
      <c r="P71" s="146">
        <v>0</v>
      </c>
      <c r="Q71" s="146"/>
      <c r="R71" s="13">
        <v>0</v>
      </c>
      <c r="S71" s="126">
        <v>0</v>
      </c>
      <c r="T71" s="126">
        <v>0</v>
      </c>
      <c r="U71" s="126">
        <v>0</v>
      </c>
      <c r="V71" s="126">
        <v>0</v>
      </c>
      <c r="W71" s="126"/>
      <c r="X71" s="13">
        <v>0</v>
      </c>
      <c r="Y71" s="126">
        <v>0</v>
      </c>
      <c r="Z71" s="126">
        <v>0</v>
      </c>
      <c r="AA71" s="126">
        <v>0</v>
      </c>
      <c r="AB71" s="126">
        <v>0</v>
      </c>
      <c r="AC71" s="112">
        <v>0</v>
      </c>
      <c r="AD71" s="112">
        <v>0</v>
      </c>
      <c r="AE71" s="112">
        <v>0</v>
      </c>
      <c r="AF71" s="112">
        <v>0</v>
      </c>
      <c r="AG71" s="112">
        <v>0</v>
      </c>
      <c r="AH71" s="112">
        <v>0</v>
      </c>
      <c r="AI71" s="112">
        <v>0</v>
      </c>
      <c r="AJ71" s="112">
        <v>0</v>
      </c>
      <c r="AK71" s="112">
        <v>0</v>
      </c>
      <c r="AL71" s="112">
        <v>0</v>
      </c>
    </row>
    <row r="72" spans="1:38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146">
        <f t="shared" si="7"/>
        <v>0</v>
      </c>
      <c r="I72" s="146">
        <f t="shared" ref="I72:I80" si="8">L72+M72+J72</f>
        <v>0</v>
      </c>
      <c r="J72" s="146"/>
      <c r="K72" s="146"/>
      <c r="L72" s="146">
        <v>0</v>
      </c>
      <c r="M72" s="146">
        <v>0</v>
      </c>
      <c r="N72" s="146">
        <v>0</v>
      </c>
      <c r="O72" s="146">
        <v>0</v>
      </c>
      <c r="P72" s="146">
        <v>0</v>
      </c>
      <c r="Q72" s="146"/>
      <c r="R72" s="13">
        <v>0</v>
      </c>
      <c r="S72" s="126">
        <v>0</v>
      </c>
      <c r="T72" s="126">
        <v>0</v>
      </c>
      <c r="U72" s="126">
        <v>0</v>
      </c>
      <c r="V72" s="126">
        <v>0</v>
      </c>
      <c r="W72" s="126"/>
      <c r="X72" s="13">
        <v>0</v>
      </c>
      <c r="Y72" s="126">
        <v>0</v>
      </c>
      <c r="Z72" s="126">
        <v>0</v>
      </c>
      <c r="AA72" s="126">
        <v>0</v>
      </c>
      <c r="AB72" s="126">
        <v>0</v>
      </c>
      <c r="AC72" s="112">
        <v>0</v>
      </c>
      <c r="AD72" s="112">
        <v>0</v>
      </c>
      <c r="AE72" s="112">
        <v>0</v>
      </c>
      <c r="AF72" s="112">
        <v>0</v>
      </c>
      <c r="AG72" s="112">
        <v>0</v>
      </c>
      <c r="AH72" s="112">
        <v>0</v>
      </c>
      <c r="AI72" s="112">
        <v>0</v>
      </c>
      <c r="AJ72" s="112">
        <v>0</v>
      </c>
      <c r="AK72" s="112">
        <v>0</v>
      </c>
      <c r="AL72" s="112">
        <v>0</v>
      </c>
    </row>
    <row r="73" spans="1:38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146">
        <f t="shared" si="7"/>
        <v>0</v>
      </c>
      <c r="I73" s="146">
        <f t="shared" si="8"/>
        <v>0</v>
      </c>
      <c r="J73" s="146"/>
      <c r="K73" s="146"/>
      <c r="L73" s="146">
        <v>0</v>
      </c>
      <c r="M73" s="146">
        <v>0</v>
      </c>
      <c r="N73" s="146">
        <v>0</v>
      </c>
      <c r="O73" s="146">
        <v>0</v>
      </c>
      <c r="P73" s="146">
        <v>0</v>
      </c>
      <c r="Q73" s="146"/>
      <c r="R73" s="13">
        <v>0</v>
      </c>
      <c r="S73" s="126">
        <v>0</v>
      </c>
      <c r="T73" s="126">
        <v>0</v>
      </c>
      <c r="U73" s="126">
        <v>0</v>
      </c>
      <c r="V73" s="126">
        <v>0</v>
      </c>
      <c r="W73" s="126"/>
      <c r="X73" s="13">
        <v>0</v>
      </c>
      <c r="Y73" s="126">
        <v>0</v>
      </c>
      <c r="Z73" s="126">
        <v>0</v>
      </c>
      <c r="AA73" s="126">
        <v>0</v>
      </c>
      <c r="AB73" s="126">
        <v>0</v>
      </c>
      <c r="AC73" s="112">
        <v>0</v>
      </c>
      <c r="AD73" s="112">
        <v>0</v>
      </c>
      <c r="AE73" s="112">
        <v>0</v>
      </c>
      <c r="AF73" s="112">
        <v>0</v>
      </c>
      <c r="AG73" s="112">
        <v>0</v>
      </c>
      <c r="AH73" s="112">
        <v>0</v>
      </c>
      <c r="AI73" s="112">
        <v>0</v>
      </c>
      <c r="AJ73" s="112">
        <v>0</v>
      </c>
      <c r="AK73" s="112">
        <v>0</v>
      </c>
      <c r="AL73" s="112">
        <v>0</v>
      </c>
    </row>
    <row r="74" spans="1:38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146">
        <f t="shared" si="7"/>
        <v>0</v>
      </c>
      <c r="I74" s="146">
        <f t="shared" si="8"/>
        <v>0</v>
      </c>
      <c r="J74" s="146"/>
      <c r="K74" s="146"/>
      <c r="L74" s="146">
        <v>0</v>
      </c>
      <c r="M74" s="146">
        <v>0</v>
      </c>
      <c r="N74" s="146">
        <v>0</v>
      </c>
      <c r="O74" s="146">
        <v>0</v>
      </c>
      <c r="P74" s="146">
        <v>0</v>
      </c>
      <c r="Q74" s="146"/>
      <c r="R74" s="13">
        <v>0</v>
      </c>
      <c r="S74" s="126">
        <v>0</v>
      </c>
      <c r="T74" s="126">
        <v>0</v>
      </c>
      <c r="U74" s="126">
        <v>0</v>
      </c>
      <c r="V74" s="126">
        <v>0</v>
      </c>
      <c r="W74" s="126"/>
      <c r="X74" s="13">
        <v>0</v>
      </c>
      <c r="Y74" s="126">
        <v>0</v>
      </c>
      <c r="Z74" s="126">
        <v>0</v>
      </c>
      <c r="AA74" s="126">
        <v>0</v>
      </c>
      <c r="AB74" s="126">
        <v>0</v>
      </c>
      <c r="AC74" s="112">
        <v>0</v>
      </c>
      <c r="AD74" s="112">
        <v>0</v>
      </c>
      <c r="AE74" s="112">
        <v>0</v>
      </c>
      <c r="AF74" s="112">
        <v>0</v>
      </c>
      <c r="AG74" s="112">
        <v>0</v>
      </c>
      <c r="AH74" s="112">
        <v>0</v>
      </c>
      <c r="AI74" s="112">
        <v>0</v>
      </c>
      <c r="AJ74" s="112">
        <v>0</v>
      </c>
      <c r="AK74" s="112">
        <v>0</v>
      </c>
      <c r="AL74" s="112">
        <v>0</v>
      </c>
    </row>
    <row r="75" spans="1:38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146">
        <f t="shared" si="7"/>
        <v>0</v>
      </c>
      <c r="I75" s="146">
        <f t="shared" si="8"/>
        <v>0</v>
      </c>
      <c r="J75" s="146"/>
      <c r="K75" s="146"/>
      <c r="L75" s="146">
        <v>0</v>
      </c>
      <c r="M75" s="146">
        <v>0</v>
      </c>
      <c r="N75" s="146">
        <v>0</v>
      </c>
      <c r="O75" s="146">
        <v>0</v>
      </c>
      <c r="P75" s="146">
        <v>0</v>
      </c>
      <c r="Q75" s="146"/>
      <c r="R75" s="13">
        <v>0</v>
      </c>
      <c r="S75" s="126">
        <v>0</v>
      </c>
      <c r="T75" s="126">
        <v>0</v>
      </c>
      <c r="U75" s="126">
        <v>0</v>
      </c>
      <c r="V75" s="126">
        <v>0</v>
      </c>
      <c r="W75" s="126"/>
      <c r="X75" s="13">
        <v>0</v>
      </c>
      <c r="Y75" s="126">
        <v>0</v>
      </c>
      <c r="Z75" s="126">
        <v>0</v>
      </c>
      <c r="AA75" s="126">
        <v>0</v>
      </c>
      <c r="AB75" s="126">
        <v>0</v>
      </c>
      <c r="AC75" s="112">
        <v>0</v>
      </c>
      <c r="AD75" s="112">
        <v>0</v>
      </c>
      <c r="AE75" s="112">
        <v>0</v>
      </c>
      <c r="AF75" s="112">
        <v>0</v>
      </c>
      <c r="AG75" s="112">
        <v>0</v>
      </c>
      <c r="AH75" s="112">
        <v>0</v>
      </c>
      <c r="AI75" s="112">
        <v>0</v>
      </c>
      <c r="AJ75" s="112">
        <v>0</v>
      </c>
      <c r="AK75" s="112">
        <v>0</v>
      </c>
      <c r="AL75" s="112">
        <v>0</v>
      </c>
    </row>
    <row r="76" spans="1:38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146">
        <f t="shared" si="7"/>
        <v>0</v>
      </c>
      <c r="I76" s="146">
        <f t="shared" si="8"/>
        <v>0</v>
      </c>
      <c r="J76" s="146"/>
      <c r="K76" s="146"/>
      <c r="L76" s="146">
        <v>0</v>
      </c>
      <c r="M76" s="146">
        <v>0</v>
      </c>
      <c r="N76" s="146">
        <v>0</v>
      </c>
      <c r="O76" s="146">
        <v>0</v>
      </c>
      <c r="P76" s="146">
        <v>0</v>
      </c>
      <c r="Q76" s="146"/>
      <c r="R76" s="13">
        <v>0</v>
      </c>
      <c r="S76" s="126">
        <v>0</v>
      </c>
      <c r="T76" s="126">
        <v>0</v>
      </c>
      <c r="U76" s="126">
        <v>0</v>
      </c>
      <c r="V76" s="126">
        <v>0</v>
      </c>
      <c r="W76" s="126"/>
      <c r="X76" s="13">
        <v>0</v>
      </c>
      <c r="Y76" s="126">
        <v>0</v>
      </c>
      <c r="Z76" s="126">
        <v>0</v>
      </c>
      <c r="AA76" s="126">
        <v>0</v>
      </c>
      <c r="AB76" s="126">
        <v>0</v>
      </c>
      <c r="AC76" s="112">
        <v>0</v>
      </c>
      <c r="AD76" s="112">
        <v>0</v>
      </c>
      <c r="AE76" s="112">
        <v>0</v>
      </c>
      <c r="AF76" s="112">
        <v>0</v>
      </c>
      <c r="AG76" s="112">
        <v>0</v>
      </c>
      <c r="AH76" s="112">
        <v>0</v>
      </c>
      <c r="AI76" s="112">
        <v>0</v>
      </c>
      <c r="AJ76" s="112">
        <v>0</v>
      </c>
      <c r="AK76" s="112">
        <v>0</v>
      </c>
      <c r="AL76" s="112">
        <v>0</v>
      </c>
    </row>
    <row r="77" spans="1:38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146">
        <f t="shared" si="7"/>
        <v>0</v>
      </c>
      <c r="I77" s="146">
        <f t="shared" si="8"/>
        <v>0</v>
      </c>
      <c r="J77" s="146"/>
      <c r="K77" s="146"/>
      <c r="L77" s="146">
        <v>0</v>
      </c>
      <c r="M77" s="146">
        <v>0</v>
      </c>
      <c r="N77" s="146">
        <v>0</v>
      </c>
      <c r="O77" s="146">
        <v>0</v>
      </c>
      <c r="P77" s="146">
        <v>0</v>
      </c>
      <c r="Q77" s="146"/>
      <c r="R77" s="13">
        <v>0</v>
      </c>
      <c r="S77" s="126">
        <v>0</v>
      </c>
      <c r="T77" s="126">
        <v>0</v>
      </c>
      <c r="U77" s="126">
        <v>0</v>
      </c>
      <c r="V77" s="126">
        <v>0</v>
      </c>
      <c r="W77" s="126"/>
      <c r="X77" s="13">
        <v>0</v>
      </c>
      <c r="Y77" s="126">
        <v>0</v>
      </c>
      <c r="Z77" s="126">
        <v>0</v>
      </c>
      <c r="AA77" s="126">
        <v>0</v>
      </c>
      <c r="AB77" s="126">
        <v>0</v>
      </c>
      <c r="AC77" s="112">
        <v>0</v>
      </c>
      <c r="AD77" s="112">
        <v>0</v>
      </c>
      <c r="AE77" s="112">
        <v>0</v>
      </c>
      <c r="AF77" s="112">
        <v>0</v>
      </c>
      <c r="AG77" s="112">
        <v>0</v>
      </c>
      <c r="AH77" s="112">
        <v>0</v>
      </c>
      <c r="AI77" s="112">
        <v>0</v>
      </c>
      <c r="AJ77" s="112">
        <v>0</v>
      </c>
      <c r="AK77" s="112">
        <v>0</v>
      </c>
      <c r="AL77" s="112">
        <v>0</v>
      </c>
    </row>
    <row r="78" spans="1:38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146">
        <f t="shared" si="7"/>
        <v>0</v>
      </c>
      <c r="I78" s="146">
        <f t="shared" si="8"/>
        <v>0</v>
      </c>
      <c r="J78" s="146"/>
      <c r="K78" s="146"/>
      <c r="L78" s="146">
        <v>0</v>
      </c>
      <c r="M78" s="146">
        <v>0</v>
      </c>
      <c r="N78" s="146">
        <v>0</v>
      </c>
      <c r="O78" s="146">
        <v>0</v>
      </c>
      <c r="P78" s="146">
        <v>0</v>
      </c>
      <c r="Q78" s="146"/>
      <c r="R78" s="13">
        <v>0</v>
      </c>
      <c r="S78" s="126">
        <v>0</v>
      </c>
      <c r="T78" s="126">
        <v>0</v>
      </c>
      <c r="U78" s="126">
        <v>0</v>
      </c>
      <c r="V78" s="126">
        <v>0</v>
      </c>
      <c r="W78" s="126"/>
      <c r="X78" s="13">
        <v>0</v>
      </c>
      <c r="Y78" s="126">
        <v>0</v>
      </c>
      <c r="Z78" s="126">
        <v>0</v>
      </c>
      <c r="AA78" s="126">
        <v>0</v>
      </c>
      <c r="AB78" s="126">
        <v>0</v>
      </c>
      <c r="AC78" s="112">
        <v>0</v>
      </c>
      <c r="AD78" s="112">
        <v>0</v>
      </c>
      <c r="AE78" s="112">
        <v>0</v>
      </c>
      <c r="AF78" s="112">
        <v>0</v>
      </c>
      <c r="AG78" s="112">
        <v>0</v>
      </c>
      <c r="AH78" s="112">
        <v>0</v>
      </c>
      <c r="AI78" s="112">
        <v>0</v>
      </c>
      <c r="AJ78" s="112">
        <v>0</v>
      </c>
      <c r="AK78" s="112">
        <v>0</v>
      </c>
      <c r="AL78" s="112">
        <v>0</v>
      </c>
    </row>
    <row r="79" spans="1:38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146">
        <f t="shared" si="7"/>
        <v>0</v>
      </c>
      <c r="I79" s="146">
        <f t="shared" si="8"/>
        <v>0</v>
      </c>
      <c r="J79" s="146"/>
      <c r="K79" s="146"/>
      <c r="L79" s="146">
        <v>0</v>
      </c>
      <c r="M79" s="146">
        <v>0</v>
      </c>
      <c r="N79" s="146">
        <v>0</v>
      </c>
      <c r="O79" s="146">
        <v>0</v>
      </c>
      <c r="P79" s="146">
        <v>0</v>
      </c>
      <c r="Q79" s="146"/>
      <c r="R79" s="13">
        <v>0</v>
      </c>
      <c r="S79" s="126">
        <v>0</v>
      </c>
      <c r="T79" s="126">
        <v>0</v>
      </c>
      <c r="U79" s="126">
        <v>0</v>
      </c>
      <c r="V79" s="126">
        <v>0</v>
      </c>
      <c r="W79" s="126"/>
      <c r="X79" s="13">
        <v>0</v>
      </c>
      <c r="Y79" s="126">
        <v>0</v>
      </c>
      <c r="Z79" s="126">
        <v>0</v>
      </c>
      <c r="AA79" s="126">
        <v>0</v>
      </c>
      <c r="AB79" s="126">
        <v>0</v>
      </c>
      <c r="AC79" s="112">
        <v>0</v>
      </c>
      <c r="AD79" s="112">
        <v>0</v>
      </c>
      <c r="AE79" s="112">
        <v>0</v>
      </c>
      <c r="AF79" s="112">
        <v>0</v>
      </c>
      <c r="AG79" s="112">
        <v>0</v>
      </c>
      <c r="AH79" s="112">
        <v>0</v>
      </c>
      <c r="AI79" s="112">
        <v>0</v>
      </c>
      <c r="AJ79" s="112">
        <v>0</v>
      </c>
      <c r="AK79" s="112">
        <v>0</v>
      </c>
      <c r="AL79" s="112">
        <v>0</v>
      </c>
    </row>
    <row r="80" spans="1:38" x14ac:dyDescent="0.2">
      <c r="A80" s="27">
        <v>74</v>
      </c>
      <c r="B80" s="60" t="s">
        <v>141</v>
      </c>
      <c r="C80" s="63"/>
      <c r="D80" s="63"/>
      <c r="E80" s="37"/>
      <c r="F80" s="37"/>
      <c r="G80" s="52">
        <f t="shared" si="6"/>
        <v>0</v>
      </c>
      <c r="H80" s="146">
        <f t="shared" si="7"/>
        <v>0</v>
      </c>
      <c r="I80" s="146">
        <f t="shared" si="8"/>
        <v>0</v>
      </c>
      <c r="J80" s="146"/>
      <c r="K80" s="146"/>
      <c r="L80" s="146">
        <v>0</v>
      </c>
      <c r="M80" s="146">
        <v>0</v>
      </c>
      <c r="N80" s="146">
        <v>0</v>
      </c>
      <c r="O80" s="146">
        <v>0</v>
      </c>
      <c r="P80" s="146">
        <v>0</v>
      </c>
      <c r="Q80" s="146"/>
      <c r="R80" s="13">
        <v>0</v>
      </c>
      <c r="S80" s="126">
        <v>0</v>
      </c>
      <c r="T80" s="126">
        <v>0</v>
      </c>
      <c r="U80" s="126">
        <v>0</v>
      </c>
      <c r="V80" s="126">
        <v>0</v>
      </c>
      <c r="W80" s="126"/>
      <c r="X80" s="13">
        <v>0</v>
      </c>
      <c r="Y80" s="126">
        <v>0</v>
      </c>
      <c r="Z80" s="126">
        <v>0</v>
      </c>
      <c r="AA80" s="126">
        <v>0</v>
      </c>
      <c r="AB80" s="126">
        <v>0</v>
      </c>
      <c r="AC80" s="112">
        <v>0</v>
      </c>
      <c r="AD80" s="112">
        <v>0</v>
      </c>
      <c r="AE80" s="112">
        <v>0</v>
      </c>
      <c r="AF80" s="112">
        <v>0</v>
      </c>
      <c r="AG80" s="112">
        <v>0</v>
      </c>
      <c r="AH80" s="112">
        <v>0</v>
      </c>
      <c r="AI80" s="112">
        <v>0</v>
      </c>
      <c r="AJ80" s="112">
        <v>0</v>
      </c>
      <c r="AK80" s="112">
        <v>0</v>
      </c>
      <c r="AL80" s="112">
        <v>0</v>
      </c>
    </row>
    <row r="81" spans="1:38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9">C81/(C81+D81)</f>
        <v>0.54353112842040974</v>
      </c>
      <c r="F81" s="37">
        <f t="shared" ref="F81" si="10">1-E81</f>
        <v>0.45646887157959026</v>
      </c>
      <c r="G81" s="54">
        <f t="shared" ref="G81:AL81" si="11">SUM(G7:G80)</f>
        <v>822585</v>
      </c>
      <c r="H81" s="147">
        <f t="shared" si="11"/>
        <v>105603</v>
      </c>
      <c r="I81" s="147">
        <f t="shared" si="11"/>
        <v>26398</v>
      </c>
      <c r="J81" s="147">
        <f t="shared" si="11"/>
        <v>8800</v>
      </c>
      <c r="K81" s="147">
        <f>SUM(K7:K80)</f>
        <v>0</v>
      </c>
      <c r="L81" s="147">
        <f t="shared" ref="L81:M81" si="12">SUM(L7:L80)</f>
        <v>8799</v>
      </c>
      <c r="M81" s="147">
        <f t="shared" si="12"/>
        <v>8799</v>
      </c>
      <c r="N81" s="147">
        <f t="shared" si="11"/>
        <v>26403</v>
      </c>
      <c r="O81" s="147">
        <f t="shared" si="11"/>
        <v>26403</v>
      </c>
      <c r="P81" s="147">
        <f t="shared" si="11"/>
        <v>26399</v>
      </c>
      <c r="Q81" s="147">
        <f t="shared" si="11"/>
        <v>0</v>
      </c>
      <c r="R81" s="8">
        <v>105603</v>
      </c>
      <c r="S81" s="114">
        <v>26629</v>
      </c>
      <c r="T81" s="114">
        <v>26326</v>
      </c>
      <c r="U81" s="114">
        <v>26326</v>
      </c>
      <c r="V81" s="114">
        <v>26322</v>
      </c>
      <c r="W81" s="114">
        <f>SUM(W7:W80)</f>
        <v>0</v>
      </c>
      <c r="X81" s="8">
        <f t="shared" si="11"/>
        <v>105603</v>
      </c>
      <c r="Y81" s="114">
        <f t="shared" si="11"/>
        <v>19555</v>
      </c>
      <c r="Z81" s="114">
        <f t="shared" si="11"/>
        <v>19385</v>
      </c>
      <c r="AA81" s="114">
        <f t="shared" si="11"/>
        <v>40341</v>
      </c>
      <c r="AB81" s="114">
        <f t="shared" si="11"/>
        <v>26322</v>
      </c>
      <c r="AC81" s="114">
        <f t="shared" si="11"/>
        <v>66232</v>
      </c>
      <c r="AD81" s="114">
        <f t="shared" si="11"/>
        <v>13433</v>
      </c>
      <c r="AE81" s="114">
        <f t="shared" si="11"/>
        <v>12852</v>
      </c>
      <c r="AF81" s="114">
        <f t="shared" si="11"/>
        <v>25625</v>
      </c>
      <c r="AG81" s="114">
        <f t="shared" si="11"/>
        <v>14322</v>
      </c>
      <c r="AH81" s="114">
        <f t="shared" si="11"/>
        <v>39371</v>
      </c>
      <c r="AI81" s="114">
        <f t="shared" si="11"/>
        <v>6122</v>
      </c>
      <c r="AJ81" s="114">
        <f t="shared" si="11"/>
        <v>6533</v>
      </c>
      <c r="AK81" s="114">
        <f t="shared" si="11"/>
        <v>14716</v>
      </c>
      <c r="AL81" s="114">
        <f t="shared" si="11"/>
        <v>12000</v>
      </c>
    </row>
    <row r="82" spans="1:38" x14ac:dyDescent="0.2">
      <c r="H82" s="148"/>
    </row>
    <row r="83" spans="1:38" x14ac:dyDescent="0.2">
      <c r="C83" s="58"/>
      <c r="D83" s="58"/>
      <c r="E83" s="58"/>
      <c r="F83" s="58"/>
      <c r="H83" s="148">
        <v>105603</v>
      </c>
      <c r="I83" s="145">
        <v>26401</v>
      </c>
      <c r="N83" s="145">
        <v>26401</v>
      </c>
      <c r="O83" s="145">
        <v>26401</v>
      </c>
      <c r="P83" s="145">
        <v>26400</v>
      </c>
    </row>
    <row r="87" spans="1:38" ht="10.5" customHeight="1" x14ac:dyDescent="0.2"/>
  </sheetData>
  <sheetProtection sheet="1" objects="1" scenarios="1"/>
  <autoFilter ref="A6:AL6">
    <sortState ref="A9:W85">
      <sortCondition ref="A6"/>
    </sortState>
  </autoFilter>
  <mergeCells count="33">
    <mergeCell ref="W4:W6"/>
    <mergeCell ref="R4:R6"/>
    <mergeCell ref="S4:V4"/>
    <mergeCell ref="S5:S6"/>
    <mergeCell ref="T5:T6"/>
    <mergeCell ref="U5:U6"/>
    <mergeCell ref="V5:V6"/>
    <mergeCell ref="A4:A6"/>
    <mergeCell ref="B4:B6"/>
    <mergeCell ref="C4:F4"/>
    <mergeCell ref="G4:G6"/>
    <mergeCell ref="H4:H6"/>
    <mergeCell ref="AH5:AH6"/>
    <mergeCell ref="AI5:AL5"/>
    <mergeCell ref="AC4:AG4"/>
    <mergeCell ref="AH4:AL4"/>
    <mergeCell ref="C5:D5"/>
    <mergeCell ref="E5:F5"/>
    <mergeCell ref="I5:I6"/>
    <mergeCell ref="N5:N6"/>
    <mergeCell ref="O5:O6"/>
    <mergeCell ref="P5:P6"/>
    <mergeCell ref="AC5:AC6"/>
    <mergeCell ref="AD5:AG5"/>
    <mergeCell ref="I4:P4"/>
    <mergeCell ref="J5:M5"/>
    <mergeCell ref="Q4:Q6"/>
    <mergeCell ref="X4:X6"/>
    <mergeCell ref="Y4:AB4"/>
    <mergeCell ref="Y5:Y6"/>
    <mergeCell ref="Z5:Z6"/>
    <mergeCell ref="AA5:AA6"/>
    <mergeCell ref="AB5:AB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3" sqref="G13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customWidth="1"/>
    <col min="8" max="8" width="13.140625" style="45" customWidth="1"/>
    <col min="9" max="9" width="13.85546875" style="46" customWidth="1"/>
    <col min="10" max="14" width="13.85546875" style="46" hidden="1" customWidth="1"/>
    <col min="15" max="15" width="12.28515625" style="10" customWidth="1"/>
    <col min="16" max="16" width="13.85546875" style="10" customWidth="1"/>
    <col min="17" max="17" width="13.42578125" style="10" customWidth="1"/>
    <col min="18" max="27" width="12.85546875" style="1" customWidth="1"/>
    <col min="28" max="16384" width="9.140625" style="1"/>
  </cols>
  <sheetData>
    <row r="1" spans="1:27" x14ac:dyDescent="0.2">
      <c r="AA1" s="11" t="s">
        <v>266</v>
      </c>
    </row>
    <row r="3" spans="1:27" ht="15.75" x14ac:dyDescent="0.25">
      <c r="B3" s="20" t="s">
        <v>159</v>
      </c>
      <c r="C3" s="70"/>
      <c r="D3" s="70"/>
      <c r="E3" s="70"/>
      <c r="F3" s="70"/>
      <c r="G3" s="39"/>
      <c r="H3" s="39"/>
      <c r="I3" s="39"/>
      <c r="J3" s="39"/>
      <c r="K3" s="39"/>
      <c r="L3" s="39"/>
      <c r="M3" s="39"/>
      <c r="N3" s="39"/>
      <c r="O3" s="20"/>
      <c r="P3" s="20"/>
      <c r="Q3" s="20"/>
    </row>
    <row r="4" spans="1:27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124</v>
      </c>
      <c r="I4" s="209" t="s">
        <v>105</v>
      </c>
      <c r="J4" s="191"/>
      <c r="K4" s="191"/>
      <c r="L4" s="191"/>
      <c r="M4" s="191"/>
      <c r="N4" s="191"/>
      <c r="O4" s="191"/>
      <c r="P4" s="191"/>
      <c r="Q4" s="191"/>
      <c r="R4" s="214" t="s">
        <v>122</v>
      </c>
      <c r="S4" s="214"/>
      <c r="T4" s="214"/>
      <c r="U4" s="214"/>
      <c r="V4" s="214"/>
      <c r="W4" s="204" t="s">
        <v>123</v>
      </c>
      <c r="X4" s="205"/>
      <c r="Y4" s="205"/>
      <c r="Z4" s="205"/>
      <c r="AA4" s="206"/>
    </row>
    <row r="5" spans="1:27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27" t="s">
        <v>65</v>
      </c>
      <c r="J5" s="179" t="s">
        <v>273</v>
      </c>
      <c r="K5" s="179" t="s">
        <v>277</v>
      </c>
      <c r="L5" s="179"/>
      <c r="M5" s="179"/>
      <c r="N5" s="179"/>
      <c r="O5" s="195" t="s">
        <v>66</v>
      </c>
      <c r="P5" s="195" t="s">
        <v>67</v>
      </c>
      <c r="Q5" s="195" t="s">
        <v>68</v>
      </c>
      <c r="R5" s="217" t="s">
        <v>124</v>
      </c>
      <c r="S5" s="209" t="s">
        <v>64</v>
      </c>
      <c r="T5" s="191"/>
      <c r="U5" s="191"/>
      <c r="V5" s="192"/>
      <c r="W5" s="207" t="s">
        <v>124</v>
      </c>
      <c r="X5" s="209" t="s">
        <v>64</v>
      </c>
      <c r="Y5" s="191"/>
      <c r="Z5" s="191"/>
      <c r="AA5" s="192"/>
    </row>
    <row r="6" spans="1:27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28"/>
      <c r="J6" s="179"/>
      <c r="K6" s="95" t="s">
        <v>278</v>
      </c>
      <c r="L6" s="95" t="s">
        <v>274</v>
      </c>
      <c r="M6" s="98" t="s">
        <v>283</v>
      </c>
      <c r="N6" s="95" t="s">
        <v>275</v>
      </c>
      <c r="O6" s="196"/>
      <c r="P6" s="196"/>
      <c r="Q6" s="196"/>
      <c r="R6" s="218"/>
      <c r="S6" s="64" t="s">
        <v>65</v>
      </c>
      <c r="T6" s="64" t="s">
        <v>66</v>
      </c>
      <c r="U6" s="64" t="s">
        <v>67</v>
      </c>
      <c r="V6" s="64" t="s">
        <v>68</v>
      </c>
      <c r="W6" s="208"/>
      <c r="X6" s="64" t="s">
        <v>65</v>
      </c>
      <c r="Y6" s="64" t="s">
        <v>66</v>
      </c>
      <c r="Z6" s="64" t="s">
        <v>67</v>
      </c>
      <c r="AA6" s="64" t="s">
        <v>68</v>
      </c>
    </row>
    <row r="7" spans="1:27" x14ac:dyDescent="0.2">
      <c r="A7" s="27">
        <v>1</v>
      </c>
      <c r="B7" s="3" t="s">
        <v>2</v>
      </c>
      <c r="C7" s="72">
        <v>222</v>
      </c>
      <c r="D7" s="72">
        <v>8167</v>
      </c>
      <c r="E7" s="73">
        <f t="shared" ref="E7:E67" si="0">C7/(C7+D7)</f>
        <v>2.6463225652640362E-2</v>
      </c>
      <c r="F7" s="73">
        <f t="shared" ref="F7:F67" si="1">1-E7</f>
        <v>0.97353677434735963</v>
      </c>
      <c r="G7" s="52">
        <v>8389</v>
      </c>
      <c r="H7" s="43">
        <v>14359</v>
      </c>
      <c r="I7" s="43">
        <v>3590</v>
      </c>
      <c r="J7" s="43">
        <v>1197</v>
      </c>
      <c r="K7" s="43"/>
      <c r="L7" s="43">
        <v>1197</v>
      </c>
      <c r="M7" s="43"/>
      <c r="N7" s="43">
        <v>1196</v>
      </c>
      <c r="O7" s="13">
        <v>3590</v>
      </c>
      <c r="P7" s="13">
        <v>3590</v>
      </c>
      <c r="Q7" s="13">
        <v>3589</v>
      </c>
      <c r="R7" s="27">
        <v>380</v>
      </c>
      <c r="S7" s="32">
        <v>95</v>
      </c>
      <c r="T7" s="32">
        <v>95</v>
      </c>
      <c r="U7" s="32">
        <v>95</v>
      </c>
      <c r="V7" s="32">
        <v>95</v>
      </c>
      <c r="W7" s="32">
        <v>13979</v>
      </c>
      <c r="X7" s="32">
        <v>3495</v>
      </c>
      <c r="Y7" s="32">
        <v>3495</v>
      </c>
      <c r="Z7" s="32">
        <v>3495</v>
      </c>
      <c r="AA7" s="32">
        <v>3494</v>
      </c>
    </row>
    <row r="8" spans="1:27" x14ac:dyDescent="0.2">
      <c r="A8" s="27">
        <v>2</v>
      </c>
      <c r="B8" s="3" t="s">
        <v>3</v>
      </c>
      <c r="C8" s="72">
        <v>1082</v>
      </c>
      <c r="D8" s="72">
        <v>13789</v>
      </c>
      <c r="E8" s="73">
        <f t="shared" si="0"/>
        <v>7.2759061260170801E-2</v>
      </c>
      <c r="F8" s="73">
        <f t="shared" si="1"/>
        <v>0.92724093873982916</v>
      </c>
      <c r="G8" s="52">
        <v>14871</v>
      </c>
      <c r="H8" s="43">
        <v>25904</v>
      </c>
      <c r="I8" s="43">
        <v>6476</v>
      </c>
      <c r="J8" s="43">
        <v>2159</v>
      </c>
      <c r="K8" s="43"/>
      <c r="L8" s="43">
        <v>2159</v>
      </c>
      <c r="M8" s="43">
        <v>0</v>
      </c>
      <c r="N8" s="43">
        <v>2158</v>
      </c>
      <c r="O8" s="13">
        <v>6476</v>
      </c>
      <c r="P8" s="13">
        <v>6476</v>
      </c>
      <c r="Q8" s="13">
        <v>6476</v>
      </c>
      <c r="R8" s="27">
        <v>1885</v>
      </c>
      <c r="S8" s="32">
        <v>471</v>
      </c>
      <c r="T8" s="32">
        <v>471</v>
      </c>
      <c r="U8" s="32">
        <v>471</v>
      </c>
      <c r="V8" s="32">
        <v>472</v>
      </c>
      <c r="W8" s="32">
        <v>24019</v>
      </c>
      <c r="X8" s="32">
        <v>6005</v>
      </c>
      <c r="Y8" s="32">
        <v>6005</v>
      </c>
      <c r="Z8" s="32">
        <v>6005</v>
      </c>
      <c r="AA8" s="32">
        <v>6004</v>
      </c>
    </row>
    <row r="9" spans="1:27" x14ac:dyDescent="0.2">
      <c r="A9" s="27">
        <v>3</v>
      </c>
      <c r="B9" s="3" t="s">
        <v>4</v>
      </c>
      <c r="C9" s="72">
        <v>17087</v>
      </c>
      <c r="D9" s="72">
        <v>474</v>
      </c>
      <c r="E9" s="73">
        <f t="shared" si="0"/>
        <v>0.97300837082170721</v>
      </c>
      <c r="F9" s="73">
        <f t="shared" si="1"/>
        <v>2.6991629178292786E-2</v>
      </c>
      <c r="G9" s="52">
        <v>17561</v>
      </c>
      <c r="H9" s="43">
        <v>29418</v>
      </c>
      <c r="I9" s="43">
        <v>6605</v>
      </c>
      <c r="J9" s="43">
        <v>2535</v>
      </c>
      <c r="K9" s="43">
        <v>-1000</v>
      </c>
      <c r="L9" s="43">
        <v>1535</v>
      </c>
      <c r="M9" s="43">
        <v>-1500</v>
      </c>
      <c r="N9" s="43">
        <v>2535</v>
      </c>
      <c r="O9" s="13">
        <v>7605</v>
      </c>
      <c r="P9" s="13">
        <v>7605</v>
      </c>
      <c r="Q9" s="13">
        <v>7603</v>
      </c>
      <c r="R9" s="27">
        <v>28624</v>
      </c>
      <c r="S9" s="32">
        <v>7156</v>
      </c>
      <c r="T9" s="32">
        <v>7156</v>
      </c>
      <c r="U9" s="32">
        <v>7156</v>
      </c>
      <c r="V9" s="32">
        <v>7156</v>
      </c>
      <c r="W9" s="32">
        <v>794</v>
      </c>
      <c r="X9" s="32">
        <v>-551</v>
      </c>
      <c r="Y9" s="32">
        <v>449</v>
      </c>
      <c r="Z9" s="32">
        <v>449</v>
      </c>
      <c r="AA9" s="32">
        <v>447</v>
      </c>
    </row>
    <row r="10" spans="1:27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f t="shared" si="0"/>
        <v>0.11076579807155949</v>
      </c>
      <c r="F10" s="73">
        <f t="shared" si="1"/>
        <v>0.88923420192844049</v>
      </c>
      <c r="G10" s="52">
        <v>12549</v>
      </c>
      <c r="H10" s="43">
        <v>21666</v>
      </c>
      <c r="I10" s="43">
        <v>5417</v>
      </c>
      <c r="J10" s="43">
        <v>1806</v>
      </c>
      <c r="K10" s="43"/>
      <c r="L10" s="43">
        <v>1806</v>
      </c>
      <c r="M10" s="43"/>
      <c r="N10" s="43">
        <v>1805</v>
      </c>
      <c r="O10" s="13">
        <v>5417</v>
      </c>
      <c r="P10" s="13">
        <v>5417</v>
      </c>
      <c r="Q10" s="13">
        <v>5415</v>
      </c>
      <c r="R10" s="27">
        <v>2400</v>
      </c>
      <c r="S10" s="32">
        <v>600</v>
      </c>
      <c r="T10" s="32">
        <v>600</v>
      </c>
      <c r="U10" s="32">
        <v>600</v>
      </c>
      <c r="V10" s="32">
        <v>600</v>
      </c>
      <c r="W10" s="32">
        <v>19266</v>
      </c>
      <c r="X10" s="32">
        <v>4817</v>
      </c>
      <c r="Y10" s="32">
        <v>4817</v>
      </c>
      <c r="Z10" s="32">
        <v>4817</v>
      </c>
      <c r="AA10" s="32">
        <v>4815</v>
      </c>
    </row>
    <row r="11" spans="1:27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f t="shared" si="0"/>
        <v>0.16322158301924222</v>
      </c>
      <c r="F11" s="73">
        <f t="shared" si="1"/>
        <v>0.83677841698075772</v>
      </c>
      <c r="G11" s="52">
        <v>25205</v>
      </c>
      <c r="H11" s="43">
        <v>42594</v>
      </c>
      <c r="I11" s="43">
        <v>9899</v>
      </c>
      <c r="J11" s="43">
        <v>3633</v>
      </c>
      <c r="K11" s="43">
        <v>-1000</v>
      </c>
      <c r="L11" s="43">
        <v>2633</v>
      </c>
      <c r="M11" s="43">
        <v>-2500</v>
      </c>
      <c r="N11" s="43">
        <v>3633</v>
      </c>
      <c r="O11" s="13">
        <v>10899</v>
      </c>
      <c r="P11" s="13">
        <v>10899</v>
      </c>
      <c r="Q11" s="13">
        <v>10897</v>
      </c>
      <c r="R11" s="27">
        <v>6952</v>
      </c>
      <c r="S11" s="32">
        <v>1738</v>
      </c>
      <c r="T11" s="32">
        <v>1738</v>
      </c>
      <c r="U11" s="32">
        <v>1738</v>
      </c>
      <c r="V11" s="32">
        <v>1738</v>
      </c>
      <c r="W11" s="32">
        <v>35642</v>
      </c>
      <c r="X11" s="32">
        <v>8161</v>
      </c>
      <c r="Y11" s="32">
        <v>9161</v>
      </c>
      <c r="Z11" s="32">
        <v>9161</v>
      </c>
      <c r="AA11" s="32">
        <v>9159</v>
      </c>
    </row>
    <row r="12" spans="1:27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f t="shared" si="0"/>
        <v>2.3367863165502288E-2</v>
      </c>
      <c r="F12" s="73">
        <f t="shared" si="1"/>
        <v>0.97663213683449768</v>
      </c>
      <c r="G12" s="52">
        <v>8302</v>
      </c>
      <c r="H12" s="43">
        <v>14320</v>
      </c>
      <c r="I12" s="43">
        <v>3580</v>
      </c>
      <c r="J12" s="43">
        <v>1193</v>
      </c>
      <c r="K12" s="43"/>
      <c r="L12" s="43">
        <v>1193</v>
      </c>
      <c r="M12" s="43"/>
      <c r="N12" s="43">
        <v>1194</v>
      </c>
      <c r="O12" s="13">
        <v>3580</v>
      </c>
      <c r="P12" s="13">
        <v>3580</v>
      </c>
      <c r="Q12" s="13">
        <v>3580</v>
      </c>
      <c r="R12" s="27">
        <v>335</v>
      </c>
      <c r="S12" s="32">
        <v>84</v>
      </c>
      <c r="T12" s="32">
        <v>84</v>
      </c>
      <c r="U12" s="32">
        <v>84</v>
      </c>
      <c r="V12" s="32">
        <v>83</v>
      </c>
      <c r="W12" s="32">
        <v>13985</v>
      </c>
      <c r="X12" s="32">
        <v>3496</v>
      </c>
      <c r="Y12" s="32">
        <v>3496</v>
      </c>
      <c r="Z12" s="32">
        <v>3496</v>
      </c>
      <c r="AA12" s="32">
        <v>3497</v>
      </c>
    </row>
    <row r="13" spans="1:27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f t="shared" si="0"/>
        <v>0.37550572843800811</v>
      </c>
      <c r="F13" s="73">
        <f t="shared" si="1"/>
        <v>0.62449427156199189</v>
      </c>
      <c r="G13" s="52">
        <v>26447</v>
      </c>
      <c r="H13" s="43">
        <v>43947</v>
      </c>
      <c r="I13" s="43">
        <v>9487</v>
      </c>
      <c r="J13" s="43">
        <v>3829</v>
      </c>
      <c r="K13" s="43">
        <v>-2000</v>
      </c>
      <c r="L13" s="43">
        <v>1829</v>
      </c>
      <c r="M13" s="43">
        <v>-4000</v>
      </c>
      <c r="N13" s="43">
        <v>3829</v>
      </c>
      <c r="O13" s="13">
        <v>11487</v>
      </c>
      <c r="P13" s="13">
        <v>11487</v>
      </c>
      <c r="Q13" s="13">
        <v>11486</v>
      </c>
      <c r="R13" s="27">
        <v>16502</v>
      </c>
      <c r="S13" s="32">
        <v>4126</v>
      </c>
      <c r="T13" s="32">
        <v>4126</v>
      </c>
      <c r="U13" s="32">
        <v>4126</v>
      </c>
      <c r="V13" s="32">
        <v>4124</v>
      </c>
      <c r="W13" s="32">
        <v>27445</v>
      </c>
      <c r="X13" s="32">
        <v>5361</v>
      </c>
      <c r="Y13" s="32">
        <v>7361</v>
      </c>
      <c r="Z13" s="32">
        <v>7361</v>
      </c>
      <c r="AA13" s="32">
        <v>7362</v>
      </c>
    </row>
    <row r="14" spans="1:27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f t="shared" si="0"/>
        <v>5.0426418088060296E-2</v>
      </c>
      <c r="F14" s="73">
        <f t="shared" si="1"/>
        <v>0.94957358191193975</v>
      </c>
      <c r="G14" s="52">
        <v>20168</v>
      </c>
      <c r="H14" s="43">
        <v>34036</v>
      </c>
      <c r="I14" s="43">
        <v>7759</v>
      </c>
      <c r="J14" s="43">
        <v>2920</v>
      </c>
      <c r="K14" s="43">
        <v>-1000</v>
      </c>
      <c r="L14" s="43">
        <v>1920</v>
      </c>
      <c r="M14" s="43">
        <v>-1000</v>
      </c>
      <c r="N14" s="43">
        <v>2919</v>
      </c>
      <c r="O14" s="13">
        <v>8759</v>
      </c>
      <c r="P14" s="13">
        <v>8759</v>
      </c>
      <c r="Q14" s="13">
        <v>8759</v>
      </c>
      <c r="R14" s="27">
        <v>1716</v>
      </c>
      <c r="S14" s="32">
        <v>429</v>
      </c>
      <c r="T14" s="32">
        <v>429</v>
      </c>
      <c r="U14" s="32">
        <v>429</v>
      </c>
      <c r="V14" s="32">
        <v>429</v>
      </c>
      <c r="W14" s="32">
        <v>32320</v>
      </c>
      <c r="X14" s="32">
        <v>7330</v>
      </c>
      <c r="Y14" s="32">
        <v>8330</v>
      </c>
      <c r="Z14" s="32">
        <v>8330</v>
      </c>
      <c r="AA14" s="32">
        <v>8330</v>
      </c>
    </row>
    <row r="15" spans="1:27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f t="shared" si="0"/>
        <v>0.89731567720543204</v>
      </c>
      <c r="F15" s="73">
        <f t="shared" si="1"/>
        <v>0.10268432279456796</v>
      </c>
      <c r="G15" s="52">
        <v>47349</v>
      </c>
      <c r="H15" s="43">
        <v>83713</v>
      </c>
      <c r="I15" s="43">
        <v>20928</v>
      </c>
      <c r="J15" s="43">
        <v>6976</v>
      </c>
      <c r="K15" s="43"/>
      <c r="L15" s="43">
        <v>6976</v>
      </c>
      <c r="M15" s="43"/>
      <c r="N15" s="43">
        <v>6976</v>
      </c>
      <c r="O15" s="13">
        <v>20928</v>
      </c>
      <c r="P15" s="13">
        <v>20928</v>
      </c>
      <c r="Q15" s="13">
        <v>20929</v>
      </c>
      <c r="R15" s="27">
        <v>75117</v>
      </c>
      <c r="S15" s="32">
        <v>18779</v>
      </c>
      <c r="T15" s="32">
        <v>18779</v>
      </c>
      <c r="U15" s="32">
        <v>18779</v>
      </c>
      <c r="V15" s="32">
        <v>18780</v>
      </c>
      <c r="W15" s="32">
        <v>8596</v>
      </c>
      <c r="X15" s="32">
        <v>2149</v>
      </c>
      <c r="Y15" s="32">
        <v>2149</v>
      </c>
      <c r="Z15" s="32">
        <v>2149</v>
      </c>
      <c r="AA15" s="32">
        <v>2149</v>
      </c>
    </row>
    <row r="16" spans="1:27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f t="shared" si="0"/>
        <v>8.6658591451808265E-2</v>
      </c>
      <c r="F16" s="73">
        <f t="shared" si="1"/>
        <v>0.91334140854819168</v>
      </c>
      <c r="G16" s="52">
        <v>28895</v>
      </c>
      <c r="H16" s="43">
        <v>50210</v>
      </c>
      <c r="I16" s="43">
        <v>12553</v>
      </c>
      <c r="J16" s="43">
        <v>4184</v>
      </c>
      <c r="K16" s="43"/>
      <c r="L16" s="43">
        <v>4184</v>
      </c>
      <c r="M16" s="43">
        <v>4600</v>
      </c>
      <c r="N16" s="43">
        <v>4185</v>
      </c>
      <c r="O16" s="13">
        <v>12553</v>
      </c>
      <c r="P16" s="13">
        <v>12553</v>
      </c>
      <c r="Q16" s="13">
        <v>12551</v>
      </c>
      <c r="R16" s="27">
        <v>4351</v>
      </c>
      <c r="S16" s="32">
        <v>1088</v>
      </c>
      <c r="T16" s="32">
        <v>1088</v>
      </c>
      <c r="U16" s="32">
        <v>1088</v>
      </c>
      <c r="V16" s="32">
        <v>1087</v>
      </c>
      <c r="W16" s="32">
        <v>45859</v>
      </c>
      <c r="X16" s="32">
        <v>11465</v>
      </c>
      <c r="Y16" s="32">
        <v>11465</v>
      </c>
      <c r="Z16" s="32">
        <v>11465</v>
      </c>
      <c r="AA16" s="32">
        <v>11464</v>
      </c>
    </row>
    <row r="17" spans="1:27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f t="shared" si="0"/>
        <v>0.95541082164328661</v>
      </c>
      <c r="F17" s="73">
        <f t="shared" si="1"/>
        <v>4.4589178356713388E-2</v>
      </c>
      <c r="G17" s="52">
        <v>13972</v>
      </c>
      <c r="H17" s="43">
        <v>23941</v>
      </c>
      <c r="I17" s="43">
        <v>5985</v>
      </c>
      <c r="J17" s="43">
        <v>1995</v>
      </c>
      <c r="K17" s="43"/>
      <c r="L17" s="43">
        <v>1995</v>
      </c>
      <c r="M17" s="43"/>
      <c r="N17" s="43">
        <v>1995</v>
      </c>
      <c r="O17" s="13">
        <v>5985</v>
      </c>
      <c r="P17" s="13">
        <v>5985</v>
      </c>
      <c r="Q17" s="13">
        <v>5986</v>
      </c>
      <c r="R17" s="27">
        <v>22873</v>
      </c>
      <c r="S17" s="32">
        <v>5718</v>
      </c>
      <c r="T17" s="32">
        <v>5718</v>
      </c>
      <c r="U17" s="32">
        <v>5718</v>
      </c>
      <c r="V17" s="32">
        <v>5719</v>
      </c>
      <c r="W17" s="32">
        <v>1068</v>
      </c>
      <c r="X17" s="32">
        <v>267</v>
      </c>
      <c r="Y17" s="32">
        <v>267</v>
      </c>
      <c r="Z17" s="32">
        <v>267</v>
      </c>
      <c r="AA17" s="32">
        <v>267</v>
      </c>
    </row>
    <row r="18" spans="1:27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f t="shared" si="0"/>
        <v>0.34022677490014175</v>
      </c>
      <c r="F18" s="73">
        <f t="shared" si="1"/>
        <v>0.65977322509985825</v>
      </c>
      <c r="G18" s="52">
        <v>15522</v>
      </c>
      <c r="H18" s="43">
        <v>26764</v>
      </c>
      <c r="I18" s="43">
        <v>6691</v>
      </c>
      <c r="J18" s="43">
        <v>2230</v>
      </c>
      <c r="K18" s="43"/>
      <c r="L18" s="43">
        <v>2230</v>
      </c>
      <c r="M18" s="43"/>
      <c r="N18" s="43">
        <v>2231</v>
      </c>
      <c r="O18" s="13">
        <v>6691</v>
      </c>
      <c r="P18" s="13">
        <v>6691</v>
      </c>
      <c r="Q18" s="13">
        <v>6691</v>
      </c>
      <c r="R18" s="27">
        <v>9106</v>
      </c>
      <c r="S18" s="32">
        <v>2277</v>
      </c>
      <c r="T18" s="32">
        <v>2277</v>
      </c>
      <c r="U18" s="32">
        <v>2277</v>
      </c>
      <c r="V18" s="32">
        <v>2275</v>
      </c>
      <c r="W18" s="32">
        <v>17658</v>
      </c>
      <c r="X18" s="32">
        <v>4414</v>
      </c>
      <c r="Y18" s="32">
        <v>4414</v>
      </c>
      <c r="Z18" s="32">
        <v>4414</v>
      </c>
      <c r="AA18" s="32">
        <v>4416</v>
      </c>
    </row>
    <row r="19" spans="1:27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f t="shared" si="0"/>
        <v>5.0309088517690385E-2</v>
      </c>
      <c r="F19" s="73">
        <f t="shared" si="1"/>
        <v>0.94969091148230966</v>
      </c>
      <c r="G19" s="52">
        <v>15206</v>
      </c>
      <c r="H19" s="43">
        <v>26371</v>
      </c>
      <c r="I19" s="43">
        <v>6593</v>
      </c>
      <c r="J19" s="43">
        <v>2198</v>
      </c>
      <c r="K19" s="43"/>
      <c r="L19" s="43">
        <v>2198</v>
      </c>
      <c r="M19" s="43">
        <v>1000</v>
      </c>
      <c r="N19" s="43">
        <v>2197</v>
      </c>
      <c r="O19" s="13">
        <v>6593</v>
      </c>
      <c r="P19" s="13">
        <v>6593</v>
      </c>
      <c r="Q19" s="13">
        <v>6592</v>
      </c>
      <c r="R19" s="27">
        <v>1327</v>
      </c>
      <c r="S19" s="32">
        <v>332</v>
      </c>
      <c r="T19" s="32">
        <v>332</v>
      </c>
      <c r="U19" s="32">
        <v>332</v>
      </c>
      <c r="V19" s="32">
        <v>331</v>
      </c>
      <c r="W19" s="32">
        <v>25044</v>
      </c>
      <c r="X19" s="32">
        <v>6261</v>
      </c>
      <c r="Y19" s="32">
        <v>6261</v>
      </c>
      <c r="Z19" s="32">
        <v>6261</v>
      </c>
      <c r="AA19" s="32">
        <v>6261</v>
      </c>
    </row>
    <row r="20" spans="1:27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f t="shared" si="0"/>
        <v>1.3404333455747338E-2</v>
      </c>
      <c r="F20" s="73">
        <f t="shared" si="1"/>
        <v>0.98659566654425268</v>
      </c>
      <c r="G20" s="52">
        <v>10892</v>
      </c>
      <c r="H20" s="43">
        <v>18770</v>
      </c>
      <c r="I20" s="43">
        <v>4693</v>
      </c>
      <c r="J20" s="43">
        <v>1564</v>
      </c>
      <c r="K20" s="43"/>
      <c r="L20" s="43">
        <v>1564</v>
      </c>
      <c r="M20" s="43">
        <v>-1500</v>
      </c>
      <c r="N20" s="43">
        <v>1565</v>
      </c>
      <c r="O20" s="13">
        <v>4693</v>
      </c>
      <c r="P20" s="13">
        <v>4693</v>
      </c>
      <c r="Q20" s="13">
        <v>4691</v>
      </c>
      <c r="R20" s="27">
        <v>252</v>
      </c>
      <c r="S20" s="32">
        <v>63</v>
      </c>
      <c r="T20" s="32">
        <v>63</v>
      </c>
      <c r="U20" s="32">
        <v>63</v>
      </c>
      <c r="V20" s="32">
        <v>63</v>
      </c>
      <c r="W20" s="32">
        <v>18518</v>
      </c>
      <c r="X20" s="32">
        <v>4630</v>
      </c>
      <c r="Y20" s="32">
        <v>4630</v>
      </c>
      <c r="Z20" s="32">
        <v>4630</v>
      </c>
      <c r="AA20" s="32">
        <v>4628</v>
      </c>
    </row>
    <row r="21" spans="1:27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f t="shared" si="0"/>
        <v>0.92104813443463396</v>
      </c>
      <c r="F21" s="73">
        <f t="shared" si="1"/>
        <v>7.8951865565366042E-2</v>
      </c>
      <c r="G21" s="52">
        <v>17555</v>
      </c>
      <c r="H21" s="43">
        <v>30089</v>
      </c>
      <c r="I21" s="43">
        <v>7522</v>
      </c>
      <c r="J21" s="43">
        <v>2507</v>
      </c>
      <c r="K21" s="43"/>
      <c r="L21" s="43">
        <v>2507</v>
      </c>
      <c r="M21" s="43">
        <v>-1000</v>
      </c>
      <c r="N21" s="43">
        <v>2508</v>
      </c>
      <c r="O21" s="13">
        <v>7522</v>
      </c>
      <c r="P21" s="13">
        <v>7522</v>
      </c>
      <c r="Q21" s="13">
        <v>7523</v>
      </c>
      <c r="R21" s="27">
        <v>27713</v>
      </c>
      <c r="S21" s="32">
        <v>6928</v>
      </c>
      <c r="T21" s="32">
        <v>6928</v>
      </c>
      <c r="U21" s="32">
        <v>6928</v>
      </c>
      <c r="V21" s="32">
        <v>6929</v>
      </c>
      <c r="W21" s="32">
        <v>2376</v>
      </c>
      <c r="X21" s="32">
        <v>594</v>
      </c>
      <c r="Y21" s="32">
        <v>594</v>
      </c>
      <c r="Z21" s="32">
        <v>594</v>
      </c>
      <c r="AA21" s="32">
        <v>594</v>
      </c>
    </row>
    <row r="22" spans="1:27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f t="shared" si="0"/>
        <v>7.9047257544126018E-2</v>
      </c>
      <c r="F22" s="73">
        <f t="shared" si="1"/>
        <v>0.920952742455874</v>
      </c>
      <c r="G22" s="52">
        <v>10538</v>
      </c>
      <c r="H22" s="43">
        <v>18161</v>
      </c>
      <c r="I22" s="43">
        <v>4540</v>
      </c>
      <c r="J22" s="43">
        <v>1513</v>
      </c>
      <c r="K22" s="43"/>
      <c r="L22" s="43">
        <v>1513</v>
      </c>
      <c r="M22" s="43"/>
      <c r="N22" s="43">
        <v>1514</v>
      </c>
      <c r="O22" s="13">
        <v>4540</v>
      </c>
      <c r="P22" s="13">
        <v>4540</v>
      </c>
      <c r="Q22" s="13">
        <v>4541</v>
      </c>
      <c r="R22" s="27">
        <v>1436</v>
      </c>
      <c r="S22" s="32">
        <v>359</v>
      </c>
      <c r="T22" s="32">
        <v>359</v>
      </c>
      <c r="U22" s="32">
        <v>359</v>
      </c>
      <c r="V22" s="32">
        <v>359</v>
      </c>
      <c r="W22" s="32">
        <v>16725</v>
      </c>
      <c r="X22" s="32">
        <v>4181</v>
      </c>
      <c r="Y22" s="32">
        <v>4181</v>
      </c>
      <c r="Z22" s="32">
        <v>4181</v>
      </c>
      <c r="AA22" s="32">
        <v>4182</v>
      </c>
    </row>
    <row r="23" spans="1:27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f t="shared" si="0"/>
        <v>9.6693699313786657E-3</v>
      </c>
      <c r="F23" s="73">
        <f t="shared" si="1"/>
        <v>0.99033063006862132</v>
      </c>
      <c r="G23" s="52">
        <v>9618</v>
      </c>
      <c r="H23" s="43">
        <v>16419</v>
      </c>
      <c r="I23" s="43">
        <v>4105</v>
      </c>
      <c r="J23" s="43">
        <v>1368</v>
      </c>
      <c r="K23" s="43"/>
      <c r="L23" s="43">
        <v>1368</v>
      </c>
      <c r="M23" s="43"/>
      <c r="N23" s="43">
        <v>1369</v>
      </c>
      <c r="O23" s="13">
        <v>4105</v>
      </c>
      <c r="P23" s="13">
        <v>4105</v>
      </c>
      <c r="Q23" s="13">
        <v>4104</v>
      </c>
      <c r="R23" s="27">
        <v>159</v>
      </c>
      <c r="S23" s="32">
        <v>40</v>
      </c>
      <c r="T23" s="32">
        <v>40</v>
      </c>
      <c r="U23" s="32">
        <v>40</v>
      </c>
      <c r="V23" s="32">
        <v>39</v>
      </c>
      <c r="W23" s="32">
        <v>16260</v>
      </c>
      <c r="X23" s="32">
        <v>4065</v>
      </c>
      <c r="Y23" s="32">
        <v>4065</v>
      </c>
      <c r="Z23" s="32">
        <v>4065</v>
      </c>
      <c r="AA23" s="32">
        <v>4065</v>
      </c>
    </row>
    <row r="24" spans="1:27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f t="shared" si="0"/>
        <v>8.2579740623904663E-2</v>
      </c>
      <c r="F24" s="73">
        <f t="shared" si="1"/>
        <v>0.91742025937609539</v>
      </c>
      <c r="G24" s="52">
        <v>14265</v>
      </c>
      <c r="H24" s="43">
        <v>24744</v>
      </c>
      <c r="I24" s="43">
        <v>6186</v>
      </c>
      <c r="J24" s="43">
        <v>2062</v>
      </c>
      <c r="K24" s="43"/>
      <c r="L24" s="43">
        <v>2062</v>
      </c>
      <c r="M24" s="43"/>
      <c r="N24" s="43">
        <v>2062</v>
      </c>
      <c r="O24" s="13">
        <v>6186</v>
      </c>
      <c r="P24" s="13">
        <v>6186</v>
      </c>
      <c r="Q24" s="13">
        <v>6186</v>
      </c>
      <c r="R24" s="27">
        <v>2043</v>
      </c>
      <c r="S24" s="32">
        <v>511</v>
      </c>
      <c r="T24" s="32">
        <v>511</v>
      </c>
      <c r="U24" s="32">
        <v>511</v>
      </c>
      <c r="V24" s="32">
        <v>510</v>
      </c>
      <c r="W24" s="32">
        <v>22701</v>
      </c>
      <c r="X24" s="32">
        <v>5675</v>
      </c>
      <c r="Y24" s="32">
        <v>5675</v>
      </c>
      <c r="Z24" s="32">
        <v>5675</v>
      </c>
      <c r="AA24" s="32">
        <v>5676</v>
      </c>
    </row>
    <row r="25" spans="1:27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f t="shared" si="0"/>
        <v>9.4284138945046864E-2</v>
      </c>
      <c r="F25" s="73">
        <f t="shared" si="1"/>
        <v>0.90571586105495316</v>
      </c>
      <c r="G25" s="52">
        <v>5441</v>
      </c>
      <c r="H25" s="43">
        <v>9461</v>
      </c>
      <c r="I25" s="43">
        <v>2365</v>
      </c>
      <c r="J25" s="43">
        <v>788</v>
      </c>
      <c r="K25" s="43"/>
      <c r="L25" s="43">
        <v>788</v>
      </c>
      <c r="M25" s="43"/>
      <c r="N25" s="43">
        <v>789</v>
      </c>
      <c r="O25" s="13">
        <v>2365</v>
      </c>
      <c r="P25" s="13">
        <v>2365</v>
      </c>
      <c r="Q25" s="13">
        <v>2366</v>
      </c>
      <c r="R25" s="27">
        <v>892</v>
      </c>
      <c r="S25" s="32">
        <v>223</v>
      </c>
      <c r="T25" s="32">
        <v>223</v>
      </c>
      <c r="U25" s="32">
        <v>223</v>
      </c>
      <c r="V25" s="32">
        <v>223</v>
      </c>
      <c r="W25" s="32">
        <v>8569</v>
      </c>
      <c r="X25" s="32">
        <v>2142</v>
      </c>
      <c r="Y25" s="32">
        <v>2142</v>
      </c>
      <c r="Z25" s="32">
        <v>2142</v>
      </c>
      <c r="AA25" s="32">
        <v>2143</v>
      </c>
    </row>
    <row r="26" spans="1:27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f t="shared" si="0"/>
        <v>0.40482439695038119</v>
      </c>
      <c r="F26" s="73">
        <f t="shared" si="1"/>
        <v>0.59517560304961881</v>
      </c>
      <c r="G26" s="52">
        <v>24003</v>
      </c>
      <c r="H26" s="43">
        <v>41552</v>
      </c>
      <c r="I26" s="43">
        <v>10388</v>
      </c>
      <c r="J26" s="43">
        <v>3463</v>
      </c>
      <c r="K26" s="43"/>
      <c r="L26" s="43">
        <v>3463</v>
      </c>
      <c r="M26" s="43"/>
      <c r="N26" s="43">
        <v>3462</v>
      </c>
      <c r="O26" s="13">
        <v>10388</v>
      </c>
      <c r="P26" s="13">
        <v>10388</v>
      </c>
      <c r="Q26" s="13">
        <v>10388</v>
      </c>
      <c r="R26" s="27">
        <v>16821</v>
      </c>
      <c r="S26" s="32">
        <v>4205</v>
      </c>
      <c r="T26" s="32">
        <v>4205</v>
      </c>
      <c r="U26" s="32">
        <v>4205</v>
      </c>
      <c r="V26" s="32">
        <v>4206</v>
      </c>
      <c r="W26" s="32">
        <v>24731</v>
      </c>
      <c r="X26" s="32">
        <v>6183</v>
      </c>
      <c r="Y26" s="32">
        <v>6183</v>
      </c>
      <c r="Z26" s="32">
        <v>6183</v>
      </c>
      <c r="AA26" s="32">
        <v>6182</v>
      </c>
    </row>
    <row r="27" spans="1:27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f t="shared" si="0"/>
        <v>8.6515873548560301E-2</v>
      </c>
      <c r="F27" s="73">
        <f t="shared" si="1"/>
        <v>0.91348412645143973</v>
      </c>
      <c r="G27" s="52">
        <v>14899</v>
      </c>
      <c r="H27" s="43">
        <v>25589</v>
      </c>
      <c r="I27" s="43">
        <v>6397</v>
      </c>
      <c r="J27" s="43">
        <v>2132</v>
      </c>
      <c r="K27" s="43"/>
      <c r="L27" s="43">
        <v>2132</v>
      </c>
      <c r="M27" s="43">
        <v>-1600</v>
      </c>
      <c r="N27" s="43">
        <v>2133</v>
      </c>
      <c r="O27" s="13">
        <v>6397</v>
      </c>
      <c r="P27" s="13">
        <v>6397</v>
      </c>
      <c r="Q27" s="13">
        <v>6398</v>
      </c>
      <c r="R27" s="27">
        <v>2214</v>
      </c>
      <c r="S27" s="32">
        <v>554</v>
      </c>
      <c r="T27" s="32">
        <v>554</v>
      </c>
      <c r="U27" s="32">
        <v>554</v>
      </c>
      <c r="V27" s="32">
        <v>552</v>
      </c>
      <c r="W27" s="32">
        <v>23375</v>
      </c>
      <c r="X27" s="32">
        <v>5843</v>
      </c>
      <c r="Y27" s="32">
        <v>5843</v>
      </c>
      <c r="Z27" s="32">
        <v>5843</v>
      </c>
      <c r="AA27" s="32">
        <v>5846</v>
      </c>
    </row>
    <row r="28" spans="1:27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f t="shared" si="0"/>
        <v>0.17885793321477969</v>
      </c>
      <c r="F28" s="73">
        <f t="shared" si="1"/>
        <v>0.82114206678522028</v>
      </c>
      <c r="G28" s="52">
        <v>25305</v>
      </c>
      <c r="H28" s="43">
        <v>42856</v>
      </c>
      <c r="I28" s="43">
        <v>9964</v>
      </c>
      <c r="J28" s="43">
        <v>3655</v>
      </c>
      <c r="K28" s="43">
        <v>-1000</v>
      </c>
      <c r="L28" s="43">
        <v>2655</v>
      </c>
      <c r="M28" s="43"/>
      <c r="N28" s="43">
        <v>3654</v>
      </c>
      <c r="O28" s="13">
        <v>10964</v>
      </c>
      <c r="P28" s="13">
        <v>10964</v>
      </c>
      <c r="Q28" s="13">
        <v>10964</v>
      </c>
      <c r="R28" s="27">
        <v>7665</v>
      </c>
      <c r="S28" s="32">
        <v>1916</v>
      </c>
      <c r="T28" s="32">
        <v>1916</v>
      </c>
      <c r="U28" s="32">
        <v>1916</v>
      </c>
      <c r="V28" s="32">
        <v>1917</v>
      </c>
      <c r="W28" s="32">
        <v>35191</v>
      </c>
      <c r="X28" s="32">
        <v>8048</v>
      </c>
      <c r="Y28" s="32">
        <v>9048</v>
      </c>
      <c r="Z28" s="32">
        <v>9048</v>
      </c>
      <c r="AA28" s="32">
        <v>9047</v>
      </c>
    </row>
    <row r="29" spans="1:27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f t="shared" si="0"/>
        <v>6.9825982269891645E-2</v>
      </c>
      <c r="F29" s="73">
        <f t="shared" si="1"/>
        <v>0.93017401773010833</v>
      </c>
      <c r="G29" s="52">
        <v>18274</v>
      </c>
      <c r="H29" s="43">
        <v>31805</v>
      </c>
      <c r="I29" s="43">
        <v>7951</v>
      </c>
      <c r="J29" s="43">
        <v>2650</v>
      </c>
      <c r="K29" s="43"/>
      <c r="L29" s="43">
        <v>2650</v>
      </c>
      <c r="M29" s="43">
        <v>-1500</v>
      </c>
      <c r="N29" s="43">
        <v>2651</v>
      </c>
      <c r="O29" s="13">
        <v>7951</v>
      </c>
      <c r="P29" s="13">
        <v>7951</v>
      </c>
      <c r="Q29" s="13">
        <v>7952</v>
      </c>
      <c r="R29" s="27">
        <v>2221</v>
      </c>
      <c r="S29" s="32">
        <v>555</v>
      </c>
      <c r="T29" s="32">
        <v>555</v>
      </c>
      <c r="U29" s="32">
        <v>555</v>
      </c>
      <c r="V29" s="32">
        <v>556</v>
      </c>
      <c r="W29" s="32">
        <v>29584</v>
      </c>
      <c r="X29" s="32">
        <v>7396</v>
      </c>
      <c r="Y29" s="32">
        <v>7396</v>
      </c>
      <c r="Z29" s="32">
        <v>7396</v>
      </c>
      <c r="AA29" s="32">
        <v>7396</v>
      </c>
    </row>
    <row r="30" spans="1:27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f t="shared" si="0"/>
        <v>0.12896792421472494</v>
      </c>
      <c r="F30" s="73">
        <f t="shared" si="1"/>
        <v>0.87103207578527508</v>
      </c>
      <c r="G30" s="52">
        <v>18051</v>
      </c>
      <c r="H30" s="43">
        <v>30307</v>
      </c>
      <c r="I30" s="43">
        <v>6827</v>
      </c>
      <c r="J30" s="43">
        <v>2609</v>
      </c>
      <c r="K30" s="43">
        <v>-1000</v>
      </c>
      <c r="L30" s="43">
        <v>1609</v>
      </c>
      <c r="M30" s="43">
        <v>-1600</v>
      </c>
      <c r="N30" s="43">
        <v>2609</v>
      </c>
      <c r="O30" s="13">
        <v>7827</v>
      </c>
      <c r="P30" s="13">
        <v>7827</v>
      </c>
      <c r="Q30" s="13">
        <v>7826</v>
      </c>
      <c r="R30" s="27">
        <v>3909</v>
      </c>
      <c r="S30" s="32">
        <v>977</v>
      </c>
      <c r="T30" s="32">
        <v>977</v>
      </c>
      <c r="U30" s="32">
        <v>977</v>
      </c>
      <c r="V30" s="32">
        <v>978</v>
      </c>
      <c r="W30" s="32">
        <v>26398</v>
      </c>
      <c r="X30" s="32">
        <v>5850</v>
      </c>
      <c r="Y30" s="32">
        <v>6850</v>
      </c>
      <c r="Z30" s="32">
        <v>6850</v>
      </c>
      <c r="AA30" s="32">
        <v>6848</v>
      </c>
    </row>
    <row r="31" spans="1:27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f t="shared" si="0"/>
        <v>0.53672975122006972</v>
      </c>
      <c r="F31" s="73">
        <f t="shared" si="1"/>
        <v>0.46327024877993028</v>
      </c>
      <c r="G31" s="52"/>
      <c r="H31" s="43">
        <v>36665</v>
      </c>
      <c r="I31" s="43">
        <v>9166</v>
      </c>
      <c r="J31" s="43">
        <v>3055</v>
      </c>
      <c r="K31" s="43"/>
      <c r="L31" s="43">
        <v>3055</v>
      </c>
      <c r="M31" s="43"/>
      <c r="N31" s="43">
        <v>3056</v>
      </c>
      <c r="O31" s="13">
        <v>9166</v>
      </c>
      <c r="P31" s="13">
        <v>9166</v>
      </c>
      <c r="Q31" s="13">
        <v>9167</v>
      </c>
      <c r="R31" s="27">
        <v>19679</v>
      </c>
      <c r="S31" s="27">
        <v>4920</v>
      </c>
      <c r="T31" s="27">
        <v>4920</v>
      </c>
      <c r="U31" s="27">
        <v>4920</v>
      </c>
      <c r="V31" s="27">
        <v>4919</v>
      </c>
      <c r="W31" s="32">
        <v>16986</v>
      </c>
      <c r="X31" s="32">
        <v>4246</v>
      </c>
      <c r="Y31" s="32">
        <v>4246</v>
      </c>
      <c r="Z31" s="32">
        <v>4246</v>
      </c>
      <c r="AA31" s="32">
        <v>4248</v>
      </c>
    </row>
    <row r="32" spans="1:27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f t="shared" si="0"/>
        <v>0.54520715889820803</v>
      </c>
      <c r="F32" s="73">
        <f t="shared" si="1"/>
        <v>0.45479284110179197</v>
      </c>
      <c r="G32" s="52"/>
      <c r="H32" s="43">
        <v>15784</v>
      </c>
      <c r="I32" s="43">
        <v>3571</v>
      </c>
      <c r="J32" s="43">
        <v>1357</v>
      </c>
      <c r="K32" s="43">
        <v>-500</v>
      </c>
      <c r="L32" s="43">
        <v>857</v>
      </c>
      <c r="M32" s="43"/>
      <c r="N32" s="43">
        <v>1357</v>
      </c>
      <c r="O32" s="13">
        <v>4071</v>
      </c>
      <c r="P32" s="13">
        <v>4071</v>
      </c>
      <c r="Q32" s="13">
        <v>4071</v>
      </c>
      <c r="R32" s="27">
        <v>8606</v>
      </c>
      <c r="S32" s="27">
        <v>2152</v>
      </c>
      <c r="T32" s="27">
        <v>2152</v>
      </c>
      <c r="U32" s="27">
        <v>2152</v>
      </c>
      <c r="V32" s="27">
        <v>2150</v>
      </c>
      <c r="W32" s="32">
        <v>7178</v>
      </c>
      <c r="X32" s="32">
        <v>1419</v>
      </c>
      <c r="Y32" s="32">
        <v>1919</v>
      </c>
      <c r="Z32" s="32">
        <v>1919</v>
      </c>
      <c r="AA32" s="32">
        <v>1921</v>
      </c>
    </row>
    <row r="33" spans="1:27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f t="shared" si="0"/>
        <v>0.53672975122006972</v>
      </c>
      <c r="F33" s="73">
        <f t="shared" si="1"/>
        <v>0.46327024877993028</v>
      </c>
      <c r="G33" s="52"/>
      <c r="H33" s="43">
        <v>28744</v>
      </c>
      <c r="I33" s="43">
        <v>7186</v>
      </c>
      <c r="J33" s="43">
        <v>2395</v>
      </c>
      <c r="K33" s="43"/>
      <c r="L33" s="43">
        <v>2395</v>
      </c>
      <c r="M33" s="43">
        <v>1000</v>
      </c>
      <c r="N33" s="43">
        <v>2396</v>
      </c>
      <c r="O33" s="13">
        <v>7186</v>
      </c>
      <c r="P33" s="13">
        <v>7186</v>
      </c>
      <c r="Q33" s="13">
        <v>7186</v>
      </c>
      <c r="R33" s="27">
        <v>15428</v>
      </c>
      <c r="S33" s="27">
        <v>3857</v>
      </c>
      <c r="T33" s="27">
        <v>3857</v>
      </c>
      <c r="U33" s="27">
        <v>3857</v>
      </c>
      <c r="V33" s="27">
        <v>3857</v>
      </c>
      <c r="W33" s="32">
        <v>13316</v>
      </c>
      <c r="X33" s="32">
        <v>3329</v>
      </c>
      <c r="Y33" s="32">
        <v>3329</v>
      </c>
      <c r="Z33" s="32">
        <v>3329</v>
      </c>
      <c r="AA33" s="32">
        <v>3329</v>
      </c>
    </row>
    <row r="34" spans="1:27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f t="shared" si="0"/>
        <v>0.53672975122006972</v>
      </c>
      <c r="F34" s="73">
        <f t="shared" si="1"/>
        <v>0.46327024877993028</v>
      </c>
      <c r="G34" s="52"/>
      <c r="H34" s="43">
        <v>38988</v>
      </c>
      <c r="I34" s="43">
        <v>9747</v>
      </c>
      <c r="J34" s="43">
        <v>3249</v>
      </c>
      <c r="K34" s="43"/>
      <c r="L34" s="43">
        <v>3249</v>
      </c>
      <c r="M34" s="43"/>
      <c r="N34" s="43">
        <v>3249</v>
      </c>
      <c r="O34" s="13">
        <v>9747</v>
      </c>
      <c r="P34" s="13">
        <v>9747</v>
      </c>
      <c r="Q34" s="13">
        <v>9747</v>
      </c>
      <c r="R34" s="27">
        <v>20926</v>
      </c>
      <c r="S34" s="27">
        <v>5232</v>
      </c>
      <c r="T34" s="27">
        <v>5232</v>
      </c>
      <c r="U34" s="27">
        <v>5232</v>
      </c>
      <c r="V34" s="27">
        <v>5230</v>
      </c>
      <c r="W34" s="32">
        <v>18062</v>
      </c>
      <c r="X34" s="32">
        <v>4515</v>
      </c>
      <c r="Y34" s="32">
        <v>4515</v>
      </c>
      <c r="Z34" s="32">
        <v>4515</v>
      </c>
      <c r="AA34" s="32">
        <v>4517</v>
      </c>
    </row>
    <row r="35" spans="1:27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f t="shared" si="0"/>
        <v>0.53672975122006972</v>
      </c>
      <c r="F35" s="73">
        <f t="shared" si="1"/>
        <v>0.46327024877993028</v>
      </c>
      <c r="G35" s="52"/>
      <c r="H35" s="43">
        <v>33952</v>
      </c>
      <c r="I35" s="43">
        <v>8488</v>
      </c>
      <c r="J35" s="43">
        <v>2829</v>
      </c>
      <c r="K35" s="43"/>
      <c r="L35" s="43">
        <v>2829</v>
      </c>
      <c r="M35" s="43"/>
      <c r="N35" s="43">
        <v>2830</v>
      </c>
      <c r="O35" s="13">
        <v>8488</v>
      </c>
      <c r="P35" s="13">
        <v>8488</v>
      </c>
      <c r="Q35" s="13">
        <v>8488</v>
      </c>
      <c r="R35" s="27">
        <v>18223</v>
      </c>
      <c r="S35" s="27">
        <v>4556</v>
      </c>
      <c r="T35" s="27">
        <v>4556</v>
      </c>
      <c r="U35" s="27">
        <v>4556</v>
      </c>
      <c r="V35" s="27">
        <v>4555</v>
      </c>
      <c r="W35" s="32">
        <v>15729</v>
      </c>
      <c r="X35" s="32">
        <v>3932</v>
      </c>
      <c r="Y35" s="32">
        <v>3932</v>
      </c>
      <c r="Z35" s="32">
        <v>3932</v>
      </c>
      <c r="AA35" s="32">
        <v>3933</v>
      </c>
    </row>
    <row r="36" spans="1:27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f t="shared" si="0"/>
        <v>0.53672975122006972</v>
      </c>
      <c r="F36" s="73">
        <f t="shared" si="1"/>
        <v>0.46327024877993028</v>
      </c>
      <c r="G36" s="52"/>
      <c r="H36" s="43">
        <v>709</v>
      </c>
      <c r="I36" s="43">
        <v>552</v>
      </c>
      <c r="J36" s="43">
        <v>17</v>
      </c>
      <c r="K36" s="43">
        <v>500</v>
      </c>
      <c r="L36" s="43">
        <v>517</v>
      </c>
      <c r="M36" s="43"/>
      <c r="N36" s="43">
        <v>18</v>
      </c>
      <c r="O36" s="13">
        <v>52</v>
      </c>
      <c r="P36" s="13">
        <v>52</v>
      </c>
      <c r="Q36" s="13">
        <v>53</v>
      </c>
      <c r="R36" s="27">
        <v>381</v>
      </c>
      <c r="S36" s="27">
        <v>95</v>
      </c>
      <c r="T36" s="27">
        <v>95</v>
      </c>
      <c r="U36" s="27">
        <v>95</v>
      </c>
      <c r="V36" s="27">
        <v>96</v>
      </c>
      <c r="W36" s="32">
        <v>328</v>
      </c>
      <c r="X36" s="32">
        <v>457</v>
      </c>
      <c r="Y36" s="32">
        <v>-43</v>
      </c>
      <c r="Z36" s="32">
        <v>-43</v>
      </c>
      <c r="AA36" s="32">
        <v>-43</v>
      </c>
    </row>
    <row r="37" spans="1:27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f t="shared" si="0"/>
        <v>0.53672975122006972</v>
      </c>
      <c r="F37" s="73">
        <f t="shared" si="1"/>
        <v>0.46327024877993028</v>
      </c>
      <c r="G37" s="52"/>
      <c r="H37" s="43">
        <v>12039</v>
      </c>
      <c r="I37" s="43">
        <v>2757</v>
      </c>
      <c r="J37" s="43">
        <v>1031</v>
      </c>
      <c r="K37" s="43">
        <v>-337</v>
      </c>
      <c r="L37" s="43">
        <v>694</v>
      </c>
      <c r="M37" s="43"/>
      <c r="N37" s="43">
        <v>1032</v>
      </c>
      <c r="O37" s="13">
        <v>3094</v>
      </c>
      <c r="P37" s="13">
        <v>3094</v>
      </c>
      <c r="Q37" s="13">
        <v>3094</v>
      </c>
      <c r="R37" s="27">
        <v>6462</v>
      </c>
      <c r="S37" s="27">
        <v>1616</v>
      </c>
      <c r="T37" s="27">
        <v>1616</v>
      </c>
      <c r="U37" s="27">
        <v>1616</v>
      </c>
      <c r="V37" s="27">
        <v>1614</v>
      </c>
      <c r="W37" s="32">
        <v>5577</v>
      </c>
      <c r="X37" s="32">
        <v>1141</v>
      </c>
      <c r="Y37" s="32">
        <v>1478</v>
      </c>
      <c r="Z37" s="32">
        <v>1478</v>
      </c>
      <c r="AA37" s="32">
        <v>1480</v>
      </c>
    </row>
    <row r="38" spans="1:27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f t="shared" si="0"/>
        <v>0.53672975122006972</v>
      </c>
      <c r="F38" s="73">
        <f t="shared" si="1"/>
        <v>0.46327024877993028</v>
      </c>
      <c r="G38" s="52"/>
      <c r="H38" s="43">
        <v>2686</v>
      </c>
      <c r="I38" s="43">
        <v>672</v>
      </c>
      <c r="J38" s="43">
        <v>224</v>
      </c>
      <c r="K38" s="43"/>
      <c r="L38" s="43">
        <v>224</v>
      </c>
      <c r="M38" s="43"/>
      <c r="N38" s="43">
        <v>224</v>
      </c>
      <c r="O38" s="13">
        <v>672</v>
      </c>
      <c r="P38" s="13">
        <v>672</v>
      </c>
      <c r="Q38" s="13">
        <v>670</v>
      </c>
      <c r="R38" s="27">
        <v>1442</v>
      </c>
      <c r="S38" s="27">
        <v>361</v>
      </c>
      <c r="T38" s="27">
        <v>361</v>
      </c>
      <c r="U38" s="27">
        <v>361</v>
      </c>
      <c r="V38" s="27">
        <v>359</v>
      </c>
      <c r="W38" s="32">
        <v>1244</v>
      </c>
      <c r="X38" s="32">
        <v>311</v>
      </c>
      <c r="Y38" s="32">
        <v>311</v>
      </c>
      <c r="Z38" s="32">
        <v>311</v>
      </c>
      <c r="AA38" s="32">
        <v>311</v>
      </c>
    </row>
    <row r="39" spans="1:27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f t="shared" si="0"/>
        <v>0.53672975122006972</v>
      </c>
      <c r="F39" s="73">
        <f t="shared" si="1"/>
        <v>0.46327024877993028</v>
      </c>
      <c r="G39" s="52"/>
      <c r="H39" s="43">
        <v>19335</v>
      </c>
      <c r="I39" s="43">
        <v>4834</v>
      </c>
      <c r="J39" s="43">
        <v>1611</v>
      </c>
      <c r="K39" s="43"/>
      <c r="L39" s="43">
        <v>1611</v>
      </c>
      <c r="M39" s="43"/>
      <c r="N39" s="43">
        <v>1612</v>
      </c>
      <c r="O39" s="13">
        <v>4834</v>
      </c>
      <c r="P39" s="13">
        <v>4834</v>
      </c>
      <c r="Q39" s="13">
        <v>4833</v>
      </c>
      <c r="R39" s="27">
        <v>10378</v>
      </c>
      <c r="S39" s="27">
        <v>2595</v>
      </c>
      <c r="T39" s="27">
        <v>2595</v>
      </c>
      <c r="U39" s="27">
        <v>2595</v>
      </c>
      <c r="V39" s="27">
        <v>2593</v>
      </c>
      <c r="W39" s="32">
        <v>8957</v>
      </c>
      <c r="X39" s="32">
        <v>2239</v>
      </c>
      <c r="Y39" s="32">
        <v>2239</v>
      </c>
      <c r="Z39" s="32">
        <v>2239</v>
      </c>
      <c r="AA39" s="32">
        <v>2240</v>
      </c>
    </row>
    <row r="40" spans="1:27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f t="shared" si="0"/>
        <v>0.53672975122006972</v>
      </c>
      <c r="F40" s="73">
        <f t="shared" si="1"/>
        <v>0.46327024877993028</v>
      </c>
      <c r="G40" s="52"/>
      <c r="H40" s="43">
        <v>6980</v>
      </c>
      <c r="I40" s="43">
        <v>1745</v>
      </c>
      <c r="J40" s="43">
        <v>582</v>
      </c>
      <c r="K40" s="43"/>
      <c r="L40" s="43">
        <v>582</v>
      </c>
      <c r="M40" s="43"/>
      <c r="N40" s="43">
        <v>581</v>
      </c>
      <c r="O40" s="13">
        <v>1745</v>
      </c>
      <c r="P40" s="13">
        <v>1745</v>
      </c>
      <c r="Q40" s="13">
        <v>1745</v>
      </c>
      <c r="R40" s="27"/>
      <c r="S40" s="27">
        <v>0</v>
      </c>
      <c r="T40" s="27">
        <v>0</v>
      </c>
      <c r="U40" s="27">
        <v>0</v>
      </c>
      <c r="V40" s="27">
        <v>0</v>
      </c>
      <c r="W40" s="32">
        <v>6980</v>
      </c>
      <c r="X40" s="32">
        <v>1745</v>
      </c>
      <c r="Y40" s="32">
        <v>1745</v>
      </c>
      <c r="Z40" s="32">
        <v>1745</v>
      </c>
      <c r="AA40" s="32">
        <v>1745</v>
      </c>
    </row>
    <row r="41" spans="1:27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f t="shared" si="0"/>
        <v>0.83621345477214371</v>
      </c>
      <c r="F41" s="73">
        <f t="shared" si="1"/>
        <v>0.16378654522785629</v>
      </c>
      <c r="G41" s="52"/>
      <c r="H41" s="43">
        <v>5111</v>
      </c>
      <c r="I41" s="43">
        <v>1278</v>
      </c>
      <c r="J41" s="43">
        <v>426</v>
      </c>
      <c r="K41" s="43"/>
      <c r="L41" s="43">
        <v>426</v>
      </c>
      <c r="M41" s="43">
        <v>500</v>
      </c>
      <c r="N41" s="43">
        <v>426</v>
      </c>
      <c r="O41" s="13">
        <v>1278</v>
      </c>
      <c r="P41" s="13">
        <v>1278</v>
      </c>
      <c r="Q41" s="13">
        <v>1277</v>
      </c>
      <c r="R41" s="27">
        <v>4274</v>
      </c>
      <c r="S41" s="32">
        <v>1069</v>
      </c>
      <c r="T41" s="32">
        <v>1069</v>
      </c>
      <c r="U41" s="32">
        <v>1069</v>
      </c>
      <c r="V41" s="32">
        <v>1067</v>
      </c>
      <c r="W41" s="32">
        <v>837</v>
      </c>
      <c r="X41" s="32">
        <v>209</v>
      </c>
      <c r="Y41" s="32">
        <v>209</v>
      </c>
      <c r="Z41" s="32">
        <v>209</v>
      </c>
      <c r="AA41" s="32">
        <v>210</v>
      </c>
    </row>
    <row r="42" spans="1:27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f t="shared" si="0"/>
        <v>0.74116272275781481</v>
      </c>
      <c r="F42" s="73">
        <f t="shared" si="1"/>
        <v>0.25883727724218519</v>
      </c>
      <c r="G42" s="52">
        <v>27384</v>
      </c>
      <c r="H42" s="43">
        <v>7620</v>
      </c>
      <c r="I42" s="43">
        <v>1905</v>
      </c>
      <c r="J42" s="43">
        <v>635</v>
      </c>
      <c r="K42" s="43"/>
      <c r="L42" s="43">
        <v>635</v>
      </c>
      <c r="M42" s="43"/>
      <c r="N42" s="43">
        <v>635</v>
      </c>
      <c r="O42" s="13">
        <v>1905</v>
      </c>
      <c r="P42" s="13">
        <v>1905</v>
      </c>
      <c r="Q42" s="13">
        <v>1905</v>
      </c>
      <c r="R42" s="27">
        <v>5648</v>
      </c>
      <c r="S42" s="32">
        <v>1412</v>
      </c>
      <c r="T42" s="32">
        <v>1412</v>
      </c>
      <c r="U42" s="32">
        <v>1412</v>
      </c>
      <c r="V42" s="32">
        <v>1412</v>
      </c>
      <c r="W42" s="32">
        <v>1972</v>
      </c>
      <c r="X42" s="32">
        <v>493</v>
      </c>
      <c r="Y42" s="32">
        <v>493</v>
      </c>
      <c r="Z42" s="32">
        <v>493</v>
      </c>
      <c r="AA42" s="32">
        <v>493</v>
      </c>
    </row>
    <row r="43" spans="1:27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f t="shared" si="0"/>
        <v>0.85350083657091003</v>
      </c>
      <c r="F43" s="73">
        <f t="shared" si="1"/>
        <v>0.14649916342908997</v>
      </c>
      <c r="G43" s="52">
        <v>70526</v>
      </c>
      <c r="H43" s="43">
        <v>232807</v>
      </c>
      <c r="I43" s="43">
        <v>58202</v>
      </c>
      <c r="J43" s="43">
        <v>19401</v>
      </c>
      <c r="K43" s="43"/>
      <c r="L43" s="43">
        <v>19401</v>
      </c>
      <c r="M43" s="43"/>
      <c r="N43" s="43">
        <v>19400</v>
      </c>
      <c r="O43" s="13">
        <v>58202</v>
      </c>
      <c r="P43" s="13">
        <v>58202</v>
      </c>
      <c r="Q43" s="13">
        <v>58201</v>
      </c>
      <c r="R43" s="27">
        <v>198701</v>
      </c>
      <c r="S43" s="27">
        <v>49675</v>
      </c>
      <c r="T43" s="27">
        <v>49675</v>
      </c>
      <c r="U43" s="27">
        <v>49675</v>
      </c>
      <c r="V43" s="27">
        <v>49676</v>
      </c>
      <c r="W43" s="32">
        <v>34106</v>
      </c>
      <c r="X43" s="32">
        <v>8527</v>
      </c>
      <c r="Y43" s="32">
        <v>8527</v>
      </c>
      <c r="Z43" s="32">
        <v>8527</v>
      </c>
      <c r="AA43" s="32">
        <v>8525</v>
      </c>
    </row>
    <row r="44" spans="1:27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f t="shared" si="0"/>
        <v>0.84297417297229693</v>
      </c>
      <c r="F44" s="73">
        <f t="shared" si="1"/>
        <v>0.15702582702770307</v>
      </c>
      <c r="G44" s="52">
        <v>112028</v>
      </c>
      <c r="H44" s="43">
        <v>321964</v>
      </c>
      <c r="I44" s="43">
        <v>83491</v>
      </c>
      <c r="J44" s="43">
        <v>26497</v>
      </c>
      <c r="K44" s="43">
        <v>4000</v>
      </c>
      <c r="L44" s="43">
        <v>30497</v>
      </c>
      <c r="M44" s="43">
        <v>2600</v>
      </c>
      <c r="N44" s="43">
        <v>26497</v>
      </c>
      <c r="O44" s="13">
        <v>79491</v>
      </c>
      <c r="P44" s="13">
        <v>79491</v>
      </c>
      <c r="Q44" s="13">
        <v>79491</v>
      </c>
      <c r="R44" s="27">
        <v>271407</v>
      </c>
      <c r="S44" s="27">
        <v>67852</v>
      </c>
      <c r="T44" s="27">
        <v>67852</v>
      </c>
      <c r="U44" s="27">
        <v>67852</v>
      </c>
      <c r="V44" s="27">
        <v>67851</v>
      </c>
      <c r="W44" s="32">
        <v>50557</v>
      </c>
      <c r="X44" s="32">
        <v>15639</v>
      </c>
      <c r="Y44" s="32">
        <v>11639</v>
      </c>
      <c r="Z44" s="32">
        <v>11639</v>
      </c>
      <c r="AA44" s="32">
        <v>11640</v>
      </c>
    </row>
    <row r="45" spans="1:27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f t="shared" si="0"/>
        <v>0.81468540747096441</v>
      </c>
      <c r="F45" s="73">
        <f t="shared" si="1"/>
        <v>0.18531459252903559</v>
      </c>
      <c r="G45" s="52">
        <v>113051</v>
      </c>
      <c r="H45" s="43">
        <v>258199</v>
      </c>
      <c r="I45" s="43">
        <v>66800</v>
      </c>
      <c r="J45" s="43">
        <v>21267</v>
      </c>
      <c r="K45" s="43">
        <v>3000</v>
      </c>
      <c r="L45" s="43">
        <v>24267</v>
      </c>
      <c r="M45" s="43">
        <v>7200</v>
      </c>
      <c r="N45" s="43">
        <v>21266</v>
      </c>
      <c r="O45" s="13">
        <v>63800</v>
      </c>
      <c r="P45" s="13">
        <v>63800</v>
      </c>
      <c r="Q45" s="13">
        <v>63799</v>
      </c>
      <c r="R45" s="27">
        <v>210351</v>
      </c>
      <c r="S45" s="27">
        <v>52588</v>
      </c>
      <c r="T45" s="27">
        <v>52588</v>
      </c>
      <c r="U45" s="27">
        <v>52588</v>
      </c>
      <c r="V45" s="27">
        <v>52587</v>
      </c>
      <c r="W45" s="32">
        <v>47848</v>
      </c>
      <c r="X45" s="32">
        <v>14212</v>
      </c>
      <c r="Y45" s="32">
        <v>11212</v>
      </c>
      <c r="Z45" s="32">
        <v>11212</v>
      </c>
      <c r="AA45" s="32">
        <v>11212</v>
      </c>
    </row>
    <row r="46" spans="1:27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f t="shared" si="0"/>
        <v>0.54520715889820803</v>
      </c>
      <c r="F46" s="73">
        <f t="shared" si="1"/>
        <v>0.45479284110179197</v>
      </c>
      <c r="G46" s="52"/>
      <c r="H46" s="43">
        <v>1204</v>
      </c>
      <c r="I46" s="43">
        <v>554</v>
      </c>
      <c r="J46" s="43">
        <v>72</v>
      </c>
      <c r="K46" s="43">
        <v>337</v>
      </c>
      <c r="L46" s="43">
        <v>409</v>
      </c>
      <c r="M46" s="43">
        <v>200</v>
      </c>
      <c r="N46" s="43">
        <v>73</v>
      </c>
      <c r="O46" s="13">
        <v>217</v>
      </c>
      <c r="P46" s="13">
        <v>217</v>
      </c>
      <c r="Q46" s="13">
        <v>216</v>
      </c>
      <c r="R46" s="27">
        <v>656</v>
      </c>
      <c r="S46" s="27">
        <v>164</v>
      </c>
      <c r="T46" s="27">
        <v>164</v>
      </c>
      <c r="U46" s="27">
        <v>164</v>
      </c>
      <c r="V46" s="27">
        <v>164</v>
      </c>
      <c r="W46" s="32">
        <v>548</v>
      </c>
      <c r="X46" s="32">
        <v>390</v>
      </c>
      <c r="Y46" s="32">
        <v>53</v>
      </c>
      <c r="Z46" s="32">
        <v>53</v>
      </c>
      <c r="AA46" s="32">
        <v>52</v>
      </c>
    </row>
    <row r="47" spans="1:27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f t="shared" si="0"/>
        <v>0.53444598436279789</v>
      </c>
      <c r="F47" s="73">
        <f t="shared" si="1"/>
        <v>0.46555401563720211</v>
      </c>
      <c r="G47" s="52"/>
      <c r="H47" s="43">
        <v>85</v>
      </c>
      <c r="I47" s="43">
        <v>21</v>
      </c>
      <c r="J47" s="43">
        <v>7</v>
      </c>
      <c r="K47" s="43"/>
      <c r="L47" s="43">
        <v>7</v>
      </c>
      <c r="M47" s="43"/>
      <c r="N47" s="43">
        <v>7</v>
      </c>
      <c r="O47" s="13">
        <v>21</v>
      </c>
      <c r="P47" s="13">
        <v>21</v>
      </c>
      <c r="Q47" s="13">
        <v>22</v>
      </c>
      <c r="R47" s="27">
        <v>45</v>
      </c>
      <c r="S47" s="27">
        <v>11</v>
      </c>
      <c r="T47" s="27">
        <v>11</v>
      </c>
      <c r="U47" s="27">
        <v>11</v>
      </c>
      <c r="V47" s="27">
        <v>12</v>
      </c>
      <c r="W47" s="32">
        <v>40</v>
      </c>
      <c r="X47" s="32">
        <v>10</v>
      </c>
      <c r="Y47" s="32">
        <v>10</v>
      </c>
      <c r="Z47" s="32">
        <v>10</v>
      </c>
      <c r="AA47" s="32">
        <v>10</v>
      </c>
    </row>
    <row r="48" spans="1:27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f t="shared" si="0"/>
        <v>0.43382559774964841</v>
      </c>
      <c r="F48" s="73">
        <f t="shared" si="1"/>
        <v>0.56617440225035165</v>
      </c>
      <c r="G48" s="52">
        <v>14220</v>
      </c>
      <c r="H48" s="43">
        <v>46696</v>
      </c>
      <c r="I48" s="43">
        <v>11674</v>
      </c>
      <c r="J48" s="43">
        <v>3891</v>
      </c>
      <c r="K48" s="43"/>
      <c r="L48" s="43">
        <v>3891</v>
      </c>
      <c r="M48" s="43">
        <v>-1500</v>
      </c>
      <c r="N48" s="43">
        <v>3892</v>
      </c>
      <c r="O48" s="13">
        <v>11674</v>
      </c>
      <c r="P48" s="13">
        <v>11674</v>
      </c>
      <c r="Q48" s="13">
        <v>11674</v>
      </c>
      <c r="R48" s="27">
        <v>20258</v>
      </c>
      <c r="S48" s="27">
        <v>5065</v>
      </c>
      <c r="T48" s="27">
        <v>5065</v>
      </c>
      <c r="U48" s="27">
        <v>5065</v>
      </c>
      <c r="V48" s="27">
        <v>5063</v>
      </c>
      <c r="W48" s="32">
        <v>26438</v>
      </c>
      <c r="X48" s="32">
        <v>6609</v>
      </c>
      <c r="Y48" s="32">
        <v>6609</v>
      </c>
      <c r="Z48" s="32">
        <v>6609</v>
      </c>
      <c r="AA48" s="32">
        <v>6611</v>
      </c>
    </row>
    <row r="49" spans="1:27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f t="shared" si="0"/>
        <v>0.4304814287422416</v>
      </c>
      <c r="F49" s="73">
        <f t="shared" si="1"/>
        <v>0.5695185712577584</v>
      </c>
      <c r="G49" s="52"/>
      <c r="H49" s="43">
        <v>12673</v>
      </c>
      <c r="I49" s="43">
        <v>3168</v>
      </c>
      <c r="J49" s="43">
        <v>1056</v>
      </c>
      <c r="K49" s="43"/>
      <c r="L49" s="43">
        <v>1056</v>
      </c>
      <c r="M49" s="43"/>
      <c r="N49" s="43">
        <v>1056</v>
      </c>
      <c r="O49" s="13">
        <v>3168</v>
      </c>
      <c r="P49" s="13">
        <v>3168</v>
      </c>
      <c r="Q49" s="13">
        <v>3169</v>
      </c>
      <c r="R49" s="27">
        <v>5455</v>
      </c>
      <c r="S49" s="32">
        <v>1364</v>
      </c>
      <c r="T49" s="32">
        <v>1364</v>
      </c>
      <c r="U49" s="32">
        <v>1364</v>
      </c>
      <c r="V49" s="32">
        <v>1363</v>
      </c>
      <c r="W49" s="32">
        <v>7218</v>
      </c>
      <c r="X49" s="32">
        <v>1804</v>
      </c>
      <c r="Y49" s="32">
        <v>1804</v>
      </c>
      <c r="Z49" s="32">
        <v>1804</v>
      </c>
      <c r="AA49" s="32">
        <v>1806</v>
      </c>
    </row>
    <row r="50" spans="1:27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f t="shared" si="0"/>
        <v>0.44104957786290772</v>
      </c>
      <c r="F50" s="73">
        <f t="shared" si="1"/>
        <v>0.55895042213709223</v>
      </c>
      <c r="G50" s="52">
        <v>53774</v>
      </c>
      <c r="H50" s="43">
        <v>122107</v>
      </c>
      <c r="I50" s="43">
        <v>30527</v>
      </c>
      <c r="J50" s="43">
        <v>10176</v>
      </c>
      <c r="K50" s="43"/>
      <c r="L50" s="43">
        <v>10176</v>
      </c>
      <c r="M50" s="43"/>
      <c r="N50" s="43">
        <v>10175</v>
      </c>
      <c r="O50" s="13">
        <v>30527</v>
      </c>
      <c r="P50" s="13">
        <v>30527</v>
      </c>
      <c r="Q50" s="13">
        <v>30526</v>
      </c>
      <c r="R50" s="27">
        <v>53855</v>
      </c>
      <c r="S50" s="27">
        <v>13464</v>
      </c>
      <c r="T50" s="27">
        <v>13464</v>
      </c>
      <c r="U50" s="27">
        <v>13464</v>
      </c>
      <c r="V50" s="27">
        <v>13463</v>
      </c>
      <c r="W50" s="32">
        <v>68252</v>
      </c>
      <c r="X50" s="32">
        <v>17063</v>
      </c>
      <c r="Y50" s="32">
        <v>17063</v>
      </c>
      <c r="Z50" s="32">
        <v>17063</v>
      </c>
      <c r="AA50" s="32">
        <v>17063</v>
      </c>
    </row>
    <row r="51" spans="1:27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f t="shared" si="0"/>
        <v>0.85633633633633632</v>
      </c>
      <c r="F51" s="73">
        <f t="shared" si="1"/>
        <v>0.14366366366366368</v>
      </c>
      <c r="G51" s="52">
        <v>8325</v>
      </c>
      <c r="H51" s="43">
        <v>18697</v>
      </c>
      <c r="I51" s="43">
        <v>4674</v>
      </c>
      <c r="J51" s="43">
        <v>1558</v>
      </c>
      <c r="K51" s="43"/>
      <c r="L51" s="43">
        <v>1558</v>
      </c>
      <c r="M51" s="43">
        <v>600</v>
      </c>
      <c r="N51" s="43">
        <v>1558</v>
      </c>
      <c r="O51" s="13">
        <v>4674</v>
      </c>
      <c r="P51" s="13">
        <v>4674</v>
      </c>
      <c r="Q51" s="13">
        <v>4675</v>
      </c>
      <c r="R51" s="27">
        <v>16011</v>
      </c>
      <c r="S51" s="27">
        <v>4003</v>
      </c>
      <c r="T51" s="27">
        <v>4003</v>
      </c>
      <c r="U51" s="27">
        <v>4003</v>
      </c>
      <c r="V51" s="27">
        <v>4002</v>
      </c>
      <c r="W51" s="32">
        <v>2686</v>
      </c>
      <c r="X51" s="32">
        <v>671</v>
      </c>
      <c r="Y51" s="32">
        <v>671</v>
      </c>
      <c r="Z51" s="32">
        <v>671</v>
      </c>
      <c r="AA51" s="32">
        <v>673</v>
      </c>
    </row>
    <row r="52" spans="1:27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f t="shared" si="0"/>
        <v>0.53672975122006972</v>
      </c>
      <c r="F52" s="73">
        <f t="shared" si="1"/>
        <v>0.46327024877993028</v>
      </c>
      <c r="G52" s="52"/>
      <c r="H52" s="43">
        <v>918</v>
      </c>
      <c r="I52" s="43">
        <v>230</v>
      </c>
      <c r="J52" s="43">
        <v>77</v>
      </c>
      <c r="K52" s="43"/>
      <c r="L52" s="43">
        <v>77</v>
      </c>
      <c r="M52" s="43"/>
      <c r="N52" s="43">
        <v>76</v>
      </c>
      <c r="O52" s="13">
        <v>230</v>
      </c>
      <c r="P52" s="13">
        <v>230</v>
      </c>
      <c r="Q52" s="13">
        <v>228</v>
      </c>
      <c r="R52" s="27">
        <v>493</v>
      </c>
      <c r="S52" s="27">
        <v>123</v>
      </c>
      <c r="T52" s="27">
        <v>123</v>
      </c>
      <c r="U52" s="27">
        <v>123</v>
      </c>
      <c r="V52" s="27">
        <v>124</v>
      </c>
      <c r="W52" s="32">
        <v>425</v>
      </c>
      <c r="X52" s="32">
        <v>107</v>
      </c>
      <c r="Y52" s="32">
        <v>107</v>
      </c>
      <c r="Z52" s="32">
        <v>107</v>
      </c>
      <c r="AA52" s="32">
        <v>104</v>
      </c>
    </row>
    <row r="53" spans="1:27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f t="shared" si="0"/>
        <v>0.53672975122006972</v>
      </c>
      <c r="F53" s="73">
        <f t="shared" si="1"/>
        <v>0.46327024877993028</v>
      </c>
      <c r="G53" s="52"/>
      <c r="H53" s="43">
        <v>2791</v>
      </c>
      <c r="I53" s="43">
        <v>698</v>
      </c>
      <c r="J53" s="43">
        <v>233</v>
      </c>
      <c r="K53" s="43"/>
      <c r="L53" s="43">
        <v>233</v>
      </c>
      <c r="M53" s="43"/>
      <c r="N53" s="43">
        <v>232</v>
      </c>
      <c r="O53" s="13">
        <v>698</v>
      </c>
      <c r="P53" s="13">
        <v>698</v>
      </c>
      <c r="Q53" s="13">
        <v>697</v>
      </c>
      <c r="R53" s="27">
        <v>1498</v>
      </c>
      <c r="S53" s="27">
        <v>375</v>
      </c>
      <c r="T53" s="27">
        <v>375</v>
      </c>
      <c r="U53" s="27">
        <v>375</v>
      </c>
      <c r="V53" s="27">
        <v>373</v>
      </c>
      <c r="W53" s="32">
        <v>1293</v>
      </c>
      <c r="X53" s="32">
        <v>323</v>
      </c>
      <c r="Y53" s="32">
        <v>323</v>
      </c>
      <c r="Z53" s="32">
        <v>323</v>
      </c>
      <c r="AA53" s="32">
        <v>324</v>
      </c>
    </row>
    <row r="54" spans="1:27" x14ac:dyDescent="0.2">
      <c r="A54" s="27">
        <v>48</v>
      </c>
      <c r="B54" s="3" t="s">
        <v>62</v>
      </c>
      <c r="C54" s="72">
        <v>441457</v>
      </c>
      <c r="D54" s="72">
        <v>381037</v>
      </c>
      <c r="E54" s="73">
        <f t="shared" ref="E54" si="2">C54/(C54+D54)</f>
        <v>0.53672975122006972</v>
      </c>
      <c r="F54" s="73">
        <f t="shared" ref="F54" si="3">1-E54</f>
        <v>0.46327024877993028</v>
      </c>
      <c r="G54" s="52"/>
      <c r="H54" s="43">
        <v>150</v>
      </c>
      <c r="I54" s="43">
        <v>44</v>
      </c>
      <c r="J54" s="43"/>
      <c r="K54" s="43"/>
      <c r="L54" s="43"/>
      <c r="M54" s="43"/>
      <c r="N54" s="43"/>
      <c r="O54" s="13">
        <v>36</v>
      </c>
      <c r="P54" s="13">
        <v>35</v>
      </c>
      <c r="Q54" s="13">
        <v>35</v>
      </c>
      <c r="R54" s="27">
        <v>81</v>
      </c>
      <c r="S54" s="27">
        <v>20</v>
      </c>
      <c r="T54" s="27">
        <v>20</v>
      </c>
      <c r="U54" s="27">
        <v>20</v>
      </c>
      <c r="V54" s="27">
        <v>21</v>
      </c>
      <c r="W54" s="32">
        <v>69</v>
      </c>
      <c r="X54" s="32">
        <v>24</v>
      </c>
      <c r="Y54" s="32">
        <v>16</v>
      </c>
      <c r="Z54" s="32">
        <v>15</v>
      </c>
      <c r="AA54" s="32">
        <v>14</v>
      </c>
    </row>
    <row r="55" spans="1:27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>
        <v>0</v>
      </c>
      <c r="I55" s="43">
        <v>0</v>
      </c>
      <c r="J55" s="43">
        <v>0</v>
      </c>
      <c r="K55" s="43"/>
      <c r="L55" s="43">
        <v>0</v>
      </c>
      <c r="M55" s="43"/>
      <c r="N55" s="43">
        <v>0</v>
      </c>
      <c r="O55" s="13">
        <v>0</v>
      </c>
      <c r="P55" s="13">
        <v>0</v>
      </c>
      <c r="Q55" s="13">
        <v>0</v>
      </c>
      <c r="R55" s="27"/>
      <c r="S55" s="27">
        <v>0</v>
      </c>
      <c r="T55" s="27">
        <v>0</v>
      </c>
      <c r="U55" s="27">
        <v>0</v>
      </c>
      <c r="V55" s="27">
        <v>0</v>
      </c>
      <c r="W55" s="32">
        <v>0</v>
      </c>
      <c r="X55" s="32">
        <v>0</v>
      </c>
      <c r="Y55" s="32">
        <v>0</v>
      </c>
      <c r="Z55" s="32">
        <v>0</v>
      </c>
      <c r="AA55" s="32">
        <v>0</v>
      </c>
    </row>
    <row r="56" spans="1:27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>
        <v>0</v>
      </c>
      <c r="I56" s="43">
        <v>0</v>
      </c>
      <c r="J56" s="43">
        <v>0</v>
      </c>
      <c r="K56" s="43"/>
      <c r="L56" s="43">
        <v>0</v>
      </c>
      <c r="M56" s="43"/>
      <c r="N56" s="43">
        <v>0</v>
      </c>
      <c r="O56" s="13">
        <v>0</v>
      </c>
      <c r="P56" s="13">
        <v>0</v>
      </c>
      <c r="Q56" s="13">
        <v>0</v>
      </c>
      <c r="R56" s="27"/>
      <c r="S56" s="27">
        <v>0</v>
      </c>
      <c r="T56" s="27">
        <v>0</v>
      </c>
      <c r="U56" s="27">
        <v>0</v>
      </c>
      <c r="V56" s="27">
        <v>0</v>
      </c>
      <c r="W56" s="32">
        <v>0</v>
      </c>
      <c r="X56" s="32">
        <v>0</v>
      </c>
      <c r="Y56" s="32">
        <v>0</v>
      </c>
      <c r="Z56" s="32">
        <v>0</v>
      </c>
      <c r="AA56" s="32">
        <v>0</v>
      </c>
    </row>
    <row r="57" spans="1:27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>
        <v>0</v>
      </c>
      <c r="I57" s="43">
        <v>0</v>
      </c>
      <c r="J57" s="43">
        <v>0</v>
      </c>
      <c r="K57" s="43"/>
      <c r="L57" s="43">
        <v>0</v>
      </c>
      <c r="M57" s="43"/>
      <c r="N57" s="43">
        <v>0</v>
      </c>
      <c r="O57" s="13">
        <v>0</v>
      </c>
      <c r="P57" s="13">
        <v>0</v>
      </c>
      <c r="Q57" s="13">
        <v>0</v>
      </c>
      <c r="R57" s="27"/>
      <c r="S57" s="27">
        <v>0</v>
      </c>
      <c r="T57" s="27">
        <v>0</v>
      </c>
      <c r="U57" s="27">
        <v>0</v>
      </c>
      <c r="V57" s="27">
        <v>0</v>
      </c>
      <c r="W57" s="32">
        <v>0</v>
      </c>
      <c r="X57" s="32">
        <v>0</v>
      </c>
      <c r="Y57" s="32">
        <v>0</v>
      </c>
      <c r="Z57" s="32">
        <v>0</v>
      </c>
      <c r="AA57" s="32">
        <v>0</v>
      </c>
    </row>
    <row r="58" spans="1:27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f t="shared" si="0"/>
        <v>0.53672975122006972</v>
      </c>
      <c r="F58" s="73">
        <f t="shared" si="1"/>
        <v>0.46327024877993028</v>
      </c>
      <c r="G58" s="52"/>
      <c r="H58" s="43">
        <v>956</v>
      </c>
      <c r="I58" s="43">
        <v>239</v>
      </c>
      <c r="J58" s="43">
        <v>80</v>
      </c>
      <c r="K58" s="43"/>
      <c r="L58" s="43">
        <v>80</v>
      </c>
      <c r="M58" s="43"/>
      <c r="N58" s="43">
        <v>79</v>
      </c>
      <c r="O58" s="13">
        <v>239</v>
      </c>
      <c r="P58" s="13">
        <v>239</v>
      </c>
      <c r="Q58" s="13">
        <v>239</v>
      </c>
      <c r="R58" s="27">
        <v>513</v>
      </c>
      <c r="S58" s="27">
        <v>128</v>
      </c>
      <c r="T58" s="27">
        <v>128</v>
      </c>
      <c r="U58" s="27">
        <v>128</v>
      </c>
      <c r="V58" s="27">
        <v>129</v>
      </c>
      <c r="W58" s="32">
        <v>443</v>
      </c>
      <c r="X58" s="32">
        <v>111</v>
      </c>
      <c r="Y58" s="32">
        <v>111</v>
      </c>
      <c r="Z58" s="32">
        <v>111</v>
      </c>
      <c r="AA58" s="32">
        <v>110</v>
      </c>
    </row>
    <row r="59" spans="1:27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>
        <v>0</v>
      </c>
      <c r="I59" s="43">
        <v>0</v>
      </c>
      <c r="J59" s="43">
        <v>0</v>
      </c>
      <c r="K59" s="43"/>
      <c r="L59" s="43">
        <v>0</v>
      </c>
      <c r="M59" s="43"/>
      <c r="N59" s="43">
        <v>0</v>
      </c>
      <c r="O59" s="13">
        <v>0</v>
      </c>
      <c r="P59" s="13">
        <v>0</v>
      </c>
      <c r="Q59" s="13">
        <v>0</v>
      </c>
      <c r="R59" s="27"/>
      <c r="S59" s="27">
        <v>0</v>
      </c>
      <c r="T59" s="27">
        <v>0</v>
      </c>
      <c r="U59" s="27">
        <v>0</v>
      </c>
      <c r="V59" s="27">
        <v>0</v>
      </c>
      <c r="W59" s="32">
        <v>0</v>
      </c>
      <c r="X59" s="32">
        <v>0</v>
      </c>
      <c r="Y59" s="32">
        <v>0</v>
      </c>
      <c r="Z59" s="32">
        <v>0</v>
      </c>
      <c r="AA59" s="32">
        <v>0</v>
      </c>
    </row>
    <row r="60" spans="1:27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>
        <v>0</v>
      </c>
      <c r="I60" s="43">
        <v>0</v>
      </c>
      <c r="J60" s="43">
        <v>0</v>
      </c>
      <c r="K60" s="43"/>
      <c r="L60" s="43">
        <v>0</v>
      </c>
      <c r="M60" s="43"/>
      <c r="N60" s="43">
        <v>0</v>
      </c>
      <c r="O60" s="13">
        <v>0</v>
      </c>
      <c r="P60" s="13">
        <v>0</v>
      </c>
      <c r="Q60" s="13">
        <v>0</v>
      </c>
      <c r="R60" s="27"/>
      <c r="S60" s="27">
        <v>0</v>
      </c>
      <c r="T60" s="27">
        <v>0</v>
      </c>
      <c r="U60" s="27">
        <v>0</v>
      </c>
      <c r="V60" s="27">
        <v>0</v>
      </c>
      <c r="W60" s="32">
        <v>0</v>
      </c>
      <c r="X60" s="32">
        <v>0</v>
      </c>
      <c r="Y60" s="32">
        <v>0</v>
      </c>
      <c r="Z60" s="32">
        <v>0</v>
      </c>
      <c r="AA60" s="32">
        <v>0</v>
      </c>
    </row>
    <row r="61" spans="1:27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>
        <v>0</v>
      </c>
      <c r="I61" s="43">
        <v>0</v>
      </c>
      <c r="J61" s="43">
        <v>0</v>
      </c>
      <c r="K61" s="43"/>
      <c r="L61" s="43">
        <v>0</v>
      </c>
      <c r="M61" s="43"/>
      <c r="N61" s="43">
        <v>0</v>
      </c>
      <c r="O61" s="13">
        <v>0</v>
      </c>
      <c r="P61" s="13">
        <v>0</v>
      </c>
      <c r="Q61" s="13">
        <v>0</v>
      </c>
      <c r="R61" s="27"/>
      <c r="S61" s="27">
        <v>0</v>
      </c>
      <c r="T61" s="27">
        <v>0</v>
      </c>
      <c r="U61" s="27">
        <v>0</v>
      </c>
      <c r="V61" s="27">
        <v>0</v>
      </c>
      <c r="W61" s="32">
        <v>0</v>
      </c>
      <c r="X61" s="32">
        <v>0</v>
      </c>
      <c r="Y61" s="32">
        <v>0</v>
      </c>
      <c r="Z61" s="32">
        <v>0</v>
      </c>
      <c r="AA61" s="32">
        <v>0</v>
      </c>
    </row>
    <row r="62" spans="1:27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f t="shared" si="0"/>
        <v>0.53672975122006972</v>
      </c>
      <c r="F62" s="73">
        <f t="shared" si="1"/>
        <v>0.46327024877993028</v>
      </c>
      <c r="G62" s="52"/>
      <c r="H62" s="43">
        <v>0</v>
      </c>
      <c r="I62" s="43">
        <v>0</v>
      </c>
      <c r="J62" s="43">
        <v>0</v>
      </c>
      <c r="K62" s="43"/>
      <c r="L62" s="43">
        <v>0</v>
      </c>
      <c r="M62" s="43"/>
      <c r="N62" s="43">
        <v>0</v>
      </c>
      <c r="O62" s="13">
        <v>0</v>
      </c>
      <c r="P62" s="13">
        <v>0</v>
      </c>
      <c r="Q62" s="13">
        <v>0</v>
      </c>
      <c r="R62" s="27">
        <v>0</v>
      </c>
      <c r="S62" s="27">
        <v>0</v>
      </c>
      <c r="T62" s="27">
        <v>0</v>
      </c>
      <c r="U62" s="27">
        <v>0</v>
      </c>
      <c r="V62" s="27">
        <v>0</v>
      </c>
      <c r="W62" s="32">
        <v>0</v>
      </c>
      <c r="X62" s="32">
        <v>0</v>
      </c>
      <c r="Y62" s="32">
        <v>0</v>
      </c>
      <c r="Z62" s="32">
        <v>0</v>
      </c>
      <c r="AA62" s="32">
        <v>0</v>
      </c>
    </row>
    <row r="63" spans="1:27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>
        <v>0</v>
      </c>
      <c r="I63" s="43">
        <v>0</v>
      </c>
      <c r="J63" s="43">
        <v>0</v>
      </c>
      <c r="K63" s="43"/>
      <c r="L63" s="43">
        <v>0</v>
      </c>
      <c r="M63" s="43"/>
      <c r="N63" s="43">
        <v>0</v>
      </c>
      <c r="O63" s="13">
        <v>0</v>
      </c>
      <c r="P63" s="13">
        <v>0</v>
      </c>
      <c r="Q63" s="13">
        <v>0</v>
      </c>
      <c r="R63" s="27"/>
      <c r="S63" s="27">
        <v>0</v>
      </c>
      <c r="T63" s="27">
        <v>0</v>
      </c>
      <c r="U63" s="27">
        <v>0</v>
      </c>
      <c r="V63" s="27">
        <v>0</v>
      </c>
      <c r="W63" s="32">
        <v>0</v>
      </c>
      <c r="X63" s="32">
        <v>0</v>
      </c>
      <c r="Y63" s="32">
        <v>0</v>
      </c>
      <c r="Z63" s="32">
        <v>0</v>
      </c>
      <c r="AA63" s="32">
        <v>0</v>
      </c>
    </row>
    <row r="64" spans="1:27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>
        <v>0</v>
      </c>
      <c r="I64" s="43">
        <v>0</v>
      </c>
      <c r="J64" s="43">
        <v>0</v>
      </c>
      <c r="K64" s="43"/>
      <c r="L64" s="43">
        <v>0</v>
      </c>
      <c r="M64" s="43"/>
      <c r="N64" s="43">
        <v>0</v>
      </c>
      <c r="O64" s="13">
        <v>0</v>
      </c>
      <c r="P64" s="13">
        <v>0</v>
      </c>
      <c r="Q64" s="13">
        <v>0</v>
      </c>
      <c r="R64" s="27">
        <v>0</v>
      </c>
      <c r="S64" s="27">
        <v>0</v>
      </c>
      <c r="T64" s="27">
        <v>0</v>
      </c>
      <c r="U64" s="27">
        <v>0</v>
      </c>
      <c r="V64" s="27">
        <v>0</v>
      </c>
      <c r="W64" s="32">
        <v>0</v>
      </c>
      <c r="X64" s="32">
        <v>0</v>
      </c>
      <c r="Y64" s="32">
        <v>0</v>
      </c>
      <c r="Z64" s="32">
        <v>0</v>
      </c>
      <c r="AA64" s="32">
        <v>0</v>
      </c>
    </row>
    <row r="65" spans="1:27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f t="shared" si="0"/>
        <v>0.53672975122006972</v>
      </c>
      <c r="F65" s="73">
        <f t="shared" si="1"/>
        <v>0.46327024877993028</v>
      </c>
      <c r="G65" s="52"/>
      <c r="H65" s="43">
        <v>80</v>
      </c>
      <c r="I65" s="43">
        <v>20</v>
      </c>
      <c r="J65" s="43">
        <v>7</v>
      </c>
      <c r="K65" s="43"/>
      <c r="L65" s="43">
        <v>7</v>
      </c>
      <c r="M65" s="43"/>
      <c r="N65" s="43">
        <v>6</v>
      </c>
      <c r="O65" s="13">
        <v>20</v>
      </c>
      <c r="P65" s="13">
        <v>20</v>
      </c>
      <c r="Q65" s="13">
        <v>20</v>
      </c>
      <c r="R65" s="27">
        <v>43</v>
      </c>
      <c r="S65" s="27">
        <v>11</v>
      </c>
      <c r="T65" s="27">
        <v>11</v>
      </c>
      <c r="U65" s="27">
        <v>11</v>
      </c>
      <c r="V65" s="27">
        <v>10</v>
      </c>
      <c r="W65" s="32">
        <v>37</v>
      </c>
      <c r="X65" s="32">
        <v>9</v>
      </c>
      <c r="Y65" s="32">
        <v>9</v>
      </c>
      <c r="Z65" s="32">
        <v>9</v>
      </c>
      <c r="AA65" s="32">
        <v>10</v>
      </c>
    </row>
    <row r="66" spans="1:27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f t="shared" si="0"/>
        <v>0.53672975122006972</v>
      </c>
      <c r="F66" s="73">
        <f t="shared" si="1"/>
        <v>0.46327024877993028</v>
      </c>
      <c r="G66" s="52"/>
      <c r="H66" s="43">
        <v>155</v>
      </c>
      <c r="I66" s="43">
        <v>39</v>
      </c>
      <c r="J66" s="43">
        <v>13</v>
      </c>
      <c r="K66" s="43"/>
      <c r="L66" s="43">
        <v>13</v>
      </c>
      <c r="M66" s="43"/>
      <c r="N66" s="43">
        <v>13</v>
      </c>
      <c r="O66" s="13">
        <v>39</v>
      </c>
      <c r="P66" s="13">
        <v>39</v>
      </c>
      <c r="Q66" s="13">
        <v>38</v>
      </c>
      <c r="R66" s="27">
        <v>83</v>
      </c>
      <c r="S66" s="27">
        <v>21</v>
      </c>
      <c r="T66" s="27">
        <v>21</v>
      </c>
      <c r="U66" s="27">
        <v>21</v>
      </c>
      <c r="V66" s="27">
        <v>20</v>
      </c>
      <c r="W66" s="32">
        <v>72</v>
      </c>
      <c r="X66" s="32">
        <v>18</v>
      </c>
      <c r="Y66" s="32">
        <v>18</v>
      </c>
      <c r="Z66" s="32">
        <v>18</v>
      </c>
      <c r="AA66" s="32">
        <v>18</v>
      </c>
    </row>
    <row r="67" spans="1:27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f t="shared" si="0"/>
        <v>0.53672975122006972</v>
      </c>
      <c r="F67" s="73">
        <f t="shared" si="1"/>
        <v>0.46327024877993028</v>
      </c>
      <c r="G67" s="52"/>
      <c r="H67" s="43">
        <v>0</v>
      </c>
      <c r="I67" s="43">
        <v>0</v>
      </c>
      <c r="J67" s="43">
        <v>0</v>
      </c>
      <c r="K67" s="43"/>
      <c r="L67" s="43">
        <v>0</v>
      </c>
      <c r="M67" s="43"/>
      <c r="N67" s="43">
        <v>0</v>
      </c>
      <c r="O67" s="13">
        <v>0</v>
      </c>
      <c r="P67" s="13">
        <v>0</v>
      </c>
      <c r="Q67" s="13">
        <v>0</v>
      </c>
      <c r="R67" s="27">
        <v>0</v>
      </c>
      <c r="S67" s="27">
        <v>0</v>
      </c>
      <c r="T67" s="27">
        <v>0</v>
      </c>
      <c r="U67" s="27">
        <v>0</v>
      </c>
      <c r="V67" s="27">
        <v>0</v>
      </c>
      <c r="W67" s="32">
        <v>0</v>
      </c>
      <c r="X67" s="32">
        <v>0</v>
      </c>
      <c r="Y67" s="32">
        <v>0</v>
      </c>
      <c r="Z67" s="32">
        <v>0</v>
      </c>
      <c r="AA67" s="32">
        <v>0</v>
      </c>
    </row>
    <row r="68" spans="1:27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>
        <v>0</v>
      </c>
      <c r="I68" s="43">
        <v>0</v>
      </c>
      <c r="J68" s="43">
        <v>0</v>
      </c>
      <c r="K68" s="43"/>
      <c r="L68" s="43">
        <v>0</v>
      </c>
      <c r="M68" s="43"/>
      <c r="N68" s="43">
        <v>0</v>
      </c>
      <c r="O68" s="13">
        <v>0</v>
      </c>
      <c r="P68" s="13">
        <v>0</v>
      </c>
      <c r="Q68" s="13">
        <v>0</v>
      </c>
      <c r="R68" s="27"/>
      <c r="S68" s="27">
        <v>0</v>
      </c>
      <c r="T68" s="27">
        <v>0</v>
      </c>
      <c r="U68" s="27">
        <v>0</v>
      </c>
      <c r="V68" s="27">
        <v>0</v>
      </c>
      <c r="W68" s="32">
        <v>0</v>
      </c>
      <c r="X68" s="32">
        <v>0</v>
      </c>
      <c r="Y68" s="32">
        <v>0</v>
      </c>
      <c r="Z68" s="32">
        <v>0</v>
      </c>
      <c r="AA68" s="32">
        <v>0</v>
      </c>
    </row>
    <row r="69" spans="1:27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>
        <v>0</v>
      </c>
      <c r="I69" s="43">
        <v>0</v>
      </c>
      <c r="J69" s="43">
        <v>0</v>
      </c>
      <c r="K69" s="43"/>
      <c r="L69" s="43">
        <v>0</v>
      </c>
      <c r="M69" s="43"/>
      <c r="N69" s="43">
        <v>0</v>
      </c>
      <c r="O69" s="13">
        <v>0</v>
      </c>
      <c r="P69" s="13">
        <v>0</v>
      </c>
      <c r="Q69" s="13">
        <v>0</v>
      </c>
      <c r="R69" s="27">
        <v>0</v>
      </c>
      <c r="S69" s="27">
        <v>0</v>
      </c>
      <c r="T69" s="27">
        <v>0</v>
      </c>
      <c r="U69" s="27">
        <v>0</v>
      </c>
      <c r="V69" s="27">
        <v>0</v>
      </c>
      <c r="W69" s="32">
        <v>0</v>
      </c>
      <c r="X69" s="32">
        <v>0</v>
      </c>
      <c r="Y69" s="32">
        <v>0</v>
      </c>
      <c r="Z69" s="32">
        <v>0</v>
      </c>
      <c r="AA69" s="32">
        <v>0</v>
      </c>
    </row>
    <row r="70" spans="1:27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>
        <v>0</v>
      </c>
      <c r="I70" s="43">
        <v>0</v>
      </c>
      <c r="J70" s="43">
        <v>0</v>
      </c>
      <c r="K70" s="43"/>
      <c r="L70" s="43">
        <v>0</v>
      </c>
      <c r="M70" s="43"/>
      <c r="N70" s="43">
        <v>0</v>
      </c>
      <c r="O70" s="13">
        <v>0</v>
      </c>
      <c r="P70" s="13">
        <v>0</v>
      </c>
      <c r="Q70" s="13">
        <v>0</v>
      </c>
      <c r="R70" s="27">
        <v>0</v>
      </c>
      <c r="S70" s="27">
        <v>0</v>
      </c>
      <c r="T70" s="27">
        <v>0</v>
      </c>
      <c r="U70" s="27">
        <v>0</v>
      </c>
      <c r="V70" s="27">
        <v>0</v>
      </c>
      <c r="W70" s="32">
        <v>0</v>
      </c>
      <c r="X70" s="32">
        <v>0</v>
      </c>
      <c r="Y70" s="32">
        <v>0</v>
      </c>
      <c r="Z70" s="32">
        <v>0</v>
      </c>
      <c r="AA70" s="32">
        <v>0</v>
      </c>
    </row>
    <row r="71" spans="1:27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>
        <v>0</v>
      </c>
      <c r="I71" s="43">
        <v>0</v>
      </c>
      <c r="J71" s="43">
        <v>0</v>
      </c>
      <c r="K71" s="43"/>
      <c r="L71" s="43">
        <v>0</v>
      </c>
      <c r="M71" s="43"/>
      <c r="N71" s="43">
        <v>0</v>
      </c>
      <c r="O71" s="13">
        <v>0</v>
      </c>
      <c r="P71" s="13">
        <v>0</v>
      </c>
      <c r="Q71" s="13">
        <v>0</v>
      </c>
      <c r="R71" s="27">
        <v>0</v>
      </c>
      <c r="S71" s="27">
        <v>0</v>
      </c>
      <c r="T71" s="27">
        <v>0</v>
      </c>
      <c r="U71" s="27">
        <v>0</v>
      </c>
      <c r="V71" s="27">
        <v>0</v>
      </c>
      <c r="W71" s="32">
        <v>0</v>
      </c>
      <c r="X71" s="32">
        <v>0</v>
      </c>
      <c r="Y71" s="32">
        <v>0</v>
      </c>
      <c r="Z71" s="32">
        <v>0</v>
      </c>
      <c r="AA71" s="32">
        <v>0</v>
      </c>
    </row>
    <row r="72" spans="1:27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>
        <v>0</v>
      </c>
      <c r="I72" s="43">
        <v>0</v>
      </c>
      <c r="J72" s="43">
        <v>0</v>
      </c>
      <c r="K72" s="43"/>
      <c r="L72" s="43">
        <v>0</v>
      </c>
      <c r="M72" s="43"/>
      <c r="N72" s="43">
        <v>0</v>
      </c>
      <c r="O72" s="13">
        <v>0</v>
      </c>
      <c r="P72" s="13">
        <v>0</v>
      </c>
      <c r="Q72" s="13">
        <v>0</v>
      </c>
      <c r="R72" s="27">
        <v>0</v>
      </c>
      <c r="S72" s="27">
        <v>0</v>
      </c>
      <c r="T72" s="27">
        <v>0</v>
      </c>
      <c r="U72" s="27">
        <v>0</v>
      </c>
      <c r="V72" s="27">
        <v>0</v>
      </c>
      <c r="W72" s="32">
        <v>0</v>
      </c>
      <c r="X72" s="32">
        <v>0</v>
      </c>
      <c r="Y72" s="32">
        <v>0</v>
      </c>
      <c r="Z72" s="32">
        <v>0</v>
      </c>
      <c r="AA72" s="32">
        <v>0</v>
      </c>
    </row>
    <row r="73" spans="1:27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>
        <v>0</v>
      </c>
      <c r="I73" s="43">
        <v>0</v>
      </c>
      <c r="J73" s="43">
        <v>0</v>
      </c>
      <c r="K73" s="43"/>
      <c r="L73" s="43">
        <v>0</v>
      </c>
      <c r="M73" s="43"/>
      <c r="N73" s="43">
        <v>0</v>
      </c>
      <c r="O73" s="13">
        <v>0</v>
      </c>
      <c r="P73" s="13">
        <v>0</v>
      </c>
      <c r="Q73" s="13">
        <v>0</v>
      </c>
      <c r="R73" s="27">
        <v>0</v>
      </c>
      <c r="S73" s="27">
        <v>0</v>
      </c>
      <c r="T73" s="27">
        <v>0</v>
      </c>
      <c r="U73" s="27">
        <v>0</v>
      </c>
      <c r="V73" s="27">
        <v>0</v>
      </c>
      <c r="W73" s="32">
        <v>0</v>
      </c>
      <c r="X73" s="32">
        <v>0</v>
      </c>
      <c r="Y73" s="32">
        <v>0</v>
      </c>
      <c r="Z73" s="32">
        <v>0</v>
      </c>
      <c r="AA73" s="32">
        <v>0</v>
      </c>
    </row>
    <row r="74" spans="1:27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>
        <v>0</v>
      </c>
      <c r="I74" s="43">
        <v>0</v>
      </c>
      <c r="J74" s="43">
        <v>0</v>
      </c>
      <c r="K74" s="43"/>
      <c r="L74" s="43">
        <v>0</v>
      </c>
      <c r="M74" s="43"/>
      <c r="N74" s="43">
        <v>0</v>
      </c>
      <c r="O74" s="13">
        <v>0</v>
      </c>
      <c r="P74" s="13">
        <v>0</v>
      </c>
      <c r="Q74" s="13">
        <v>0</v>
      </c>
      <c r="R74" s="27">
        <v>0</v>
      </c>
      <c r="S74" s="27">
        <v>0</v>
      </c>
      <c r="T74" s="27">
        <v>0</v>
      </c>
      <c r="U74" s="27">
        <v>0</v>
      </c>
      <c r="V74" s="27">
        <v>0</v>
      </c>
      <c r="W74" s="32">
        <v>0</v>
      </c>
      <c r="X74" s="32">
        <v>0</v>
      </c>
      <c r="Y74" s="32">
        <v>0</v>
      </c>
      <c r="Z74" s="32">
        <v>0</v>
      </c>
      <c r="AA74" s="32">
        <v>0</v>
      </c>
    </row>
    <row r="75" spans="1:27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>
        <v>0</v>
      </c>
      <c r="I75" s="43">
        <v>0</v>
      </c>
      <c r="J75" s="43">
        <v>0</v>
      </c>
      <c r="K75" s="43"/>
      <c r="L75" s="43">
        <v>0</v>
      </c>
      <c r="M75" s="43"/>
      <c r="N75" s="43">
        <v>0</v>
      </c>
      <c r="O75" s="13">
        <v>0</v>
      </c>
      <c r="P75" s="13">
        <v>0</v>
      </c>
      <c r="Q75" s="13">
        <v>0</v>
      </c>
      <c r="R75" s="27">
        <v>0</v>
      </c>
      <c r="S75" s="27">
        <v>0</v>
      </c>
      <c r="T75" s="27">
        <v>0</v>
      </c>
      <c r="U75" s="27">
        <v>0</v>
      </c>
      <c r="V75" s="27">
        <v>0</v>
      </c>
      <c r="W75" s="32">
        <v>0</v>
      </c>
      <c r="X75" s="32">
        <v>0</v>
      </c>
      <c r="Y75" s="32">
        <v>0</v>
      </c>
      <c r="Z75" s="32">
        <v>0</v>
      </c>
      <c r="AA75" s="32">
        <v>0</v>
      </c>
    </row>
    <row r="76" spans="1:27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>
        <v>0</v>
      </c>
      <c r="I76" s="43">
        <v>0</v>
      </c>
      <c r="J76" s="43">
        <v>0</v>
      </c>
      <c r="K76" s="43"/>
      <c r="L76" s="43">
        <v>0</v>
      </c>
      <c r="M76" s="43"/>
      <c r="N76" s="43">
        <v>0</v>
      </c>
      <c r="O76" s="13">
        <v>0</v>
      </c>
      <c r="P76" s="13">
        <v>0</v>
      </c>
      <c r="Q76" s="13">
        <v>0</v>
      </c>
      <c r="R76" s="27">
        <v>0</v>
      </c>
      <c r="S76" s="27">
        <v>0</v>
      </c>
      <c r="T76" s="27">
        <v>0</v>
      </c>
      <c r="U76" s="27">
        <v>0</v>
      </c>
      <c r="V76" s="27">
        <v>0</v>
      </c>
      <c r="W76" s="32">
        <v>0</v>
      </c>
      <c r="X76" s="32">
        <v>0</v>
      </c>
      <c r="Y76" s="32">
        <v>0</v>
      </c>
      <c r="Z76" s="32">
        <v>0</v>
      </c>
      <c r="AA76" s="32">
        <v>0</v>
      </c>
    </row>
    <row r="77" spans="1:27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>
        <v>0</v>
      </c>
      <c r="I77" s="43">
        <v>0</v>
      </c>
      <c r="J77" s="43">
        <v>0</v>
      </c>
      <c r="K77" s="43"/>
      <c r="L77" s="43">
        <v>0</v>
      </c>
      <c r="M77" s="43"/>
      <c r="N77" s="43">
        <v>0</v>
      </c>
      <c r="O77" s="13">
        <v>0</v>
      </c>
      <c r="P77" s="13">
        <v>0</v>
      </c>
      <c r="Q77" s="13">
        <v>0</v>
      </c>
      <c r="R77" s="27">
        <v>0</v>
      </c>
      <c r="S77" s="27">
        <v>0</v>
      </c>
      <c r="T77" s="27">
        <v>0</v>
      </c>
      <c r="U77" s="27">
        <v>0</v>
      </c>
      <c r="V77" s="27">
        <v>0</v>
      </c>
      <c r="W77" s="32">
        <v>0</v>
      </c>
      <c r="X77" s="32">
        <v>0</v>
      </c>
      <c r="Y77" s="32">
        <v>0</v>
      </c>
      <c r="Z77" s="32">
        <v>0</v>
      </c>
      <c r="AA77" s="32">
        <v>0</v>
      </c>
    </row>
    <row r="78" spans="1:27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>
        <v>0</v>
      </c>
      <c r="I78" s="43">
        <v>0</v>
      </c>
      <c r="J78" s="43">
        <v>0</v>
      </c>
      <c r="K78" s="43"/>
      <c r="L78" s="43">
        <v>0</v>
      </c>
      <c r="M78" s="43"/>
      <c r="N78" s="43">
        <v>0</v>
      </c>
      <c r="O78" s="13">
        <v>0</v>
      </c>
      <c r="P78" s="13">
        <v>0</v>
      </c>
      <c r="Q78" s="13">
        <v>0</v>
      </c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32">
        <v>0</v>
      </c>
      <c r="X78" s="32">
        <v>0</v>
      </c>
      <c r="Y78" s="32">
        <v>0</v>
      </c>
      <c r="Z78" s="32">
        <v>0</v>
      </c>
      <c r="AA78" s="32">
        <v>0</v>
      </c>
    </row>
    <row r="79" spans="1:27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>
        <v>0</v>
      </c>
      <c r="I79" s="43">
        <v>0</v>
      </c>
      <c r="J79" s="43">
        <v>0</v>
      </c>
      <c r="K79" s="43"/>
      <c r="L79" s="43">
        <v>0</v>
      </c>
      <c r="M79" s="43"/>
      <c r="N79" s="43">
        <v>0</v>
      </c>
      <c r="O79" s="13">
        <v>0</v>
      </c>
      <c r="P79" s="13">
        <v>0</v>
      </c>
      <c r="Q79" s="13">
        <v>0</v>
      </c>
      <c r="R79" s="27">
        <v>0</v>
      </c>
      <c r="S79" s="27">
        <v>0</v>
      </c>
      <c r="T79" s="27">
        <v>0</v>
      </c>
      <c r="U79" s="27">
        <v>0</v>
      </c>
      <c r="V79" s="27">
        <v>0</v>
      </c>
      <c r="W79" s="32">
        <v>0</v>
      </c>
      <c r="X79" s="32">
        <v>0</v>
      </c>
      <c r="Y79" s="32">
        <v>0</v>
      </c>
      <c r="Z79" s="32">
        <v>0</v>
      </c>
      <c r="AA79" s="32">
        <v>0</v>
      </c>
    </row>
    <row r="80" spans="1:27" x14ac:dyDescent="0.2">
      <c r="A80" s="27">
        <v>74</v>
      </c>
      <c r="B80" s="60" t="s">
        <v>141</v>
      </c>
      <c r="C80" s="72"/>
      <c r="D80" s="72"/>
      <c r="E80" s="73"/>
      <c r="F80" s="73"/>
      <c r="G80" s="52">
        <v>0</v>
      </c>
      <c r="H80" s="43">
        <v>15000</v>
      </c>
      <c r="I80" s="43">
        <v>3750</v>
      </c>
      <c r="J80" s="43">
        <v>1250</v>
      </c>
      <c r="K80" s="43"/>
      <c r="L80" s="43">
        <v>1250</v>
      </c>
      <c r="M80" s="43"/>
      <c r="N80" s="43">
        <v>1250</v>
      </c>
      <c r="O80" s="13">
        <v>3750</v>
      </c>
      <c r="P80" s="13">
        <v>3750</v>
      </c>
      <c r="Q80" s="13">
        <v>3750</v>
      </c>
      <c r="R80" s="27">
        <v>0</v>
      </c>
      <c r="S80" s="27">
        <v>0</v>
      </c>
      <c r="T80" s="27">
        <v>0</v>
      </c>
      <c r="U80" s="27">
        <v>0</v>
      </c>
      <c r="V80" s="27">
        <v>0</v>
      </c>
      <c r="W80" s="32">
        <v>0</v>
      </c>
      <c r="X80" s="32">
        <v>0</v>
      </c>
      <c r="Y80" s="32">
        <v>0</v>
      </c>
      <c r="Z80" s="32">
        <v>0</v>
      </c>
      <c r="AA80" s="32">
        <v>0</v>
      </c>
    </row>
    <row r="81" spans="1:27" s="4" customFormat="1" ht="15.75" x14ac:dyDescent="0.25">
      <c r="A81" s="28"/>
      <c r="B81" s="33" t="s">
        <v>74</v>
      </c>
      <c r="C81" s="73">
        <f>SUM(C7:C80)</f>
        <v>8839020</v>
      </c>
      <c r="D81" s="73">
        <f>SUM(D7:D80)</f>
        <v>7433487</v>
      </c>
      <c r="E81" s="73">
        <f t="shared" ref="E81" si="4">C81/(C81+D81)</f>
        <v>0.54318735275394259</v>
      </c>
      <c r="F81" s="73">
        <f t="shared" ref="F81" si="5">1-E81</f>
        <v>0.45681264724605741</v>
      </c>
      <c r="G81" s="54">
        <f t="shared" ref="G81:AA81" si="6">SUM(G7:G80)</f>
        <v>822585</v>
      </c>
      <c r="H81" s="54">
        <f t="shared" si="6"/>
        <v>1970091</v>
      </c>
      <c r="I81" s="54">
        <f t="shared" si="6"/>
        <v>492533</v>
      </c>
      <c r="J81" s="54">
        <f t="shared" si="6"/>
        <v>164162</v>
      </c>
      <c r="K81" s="54">
        <f>SUM(K7:K80)</f>
        <v>0</v>
      </c>
      <c r="L81" s="54">
        <f t="shared" si="6"/>
        <v>164162</v>
      </c>
      <c r="M81" s="54"/>
      <c r="N81" s="54">
        <f t="shared" si="6"/>
        <v>164165</v>
      </c>
      <c r="O81" s="8">
        <f t="shared" si="6"/>
        <v>492525</v>
      </c>
      <c r="P81" s="8">
        <f t="shared" si="6"/>
        <v>492524</v>
      </c>
      <c r="Q81" s="8">
        <f t="shared" si="6"/>
        <v>492509</v>
      </c>
      <c r="R81" s="8">
        <f t="shared" si="6"/>
        <v>1127790</v>
      </c>
      <c r="S81" s="8">
        <f t="shared" si="6"/>
        <v>281953</v>
      </c>
      <c r="T81" s="8">
        <f t="shared" si="6"/>
        <v>281953</v>
      </c>
      <c r="U81" s="8">
        <f t="shared" si="6"/>
        <v>281953</v>
      </c>
      <c r="V81" s="8">
        <f t="shared" si="6"/>
        <v>281931</v>
      </c>
      <c r="W81" s="8">
        <f t="shared" si="6"/>
        <v>827301</v>
      </c>
      <c r="X81" s="8">
        <f t="shared" si="6"/>
        <v>206830</v>
      </c>
      <c r="Y81" s="8">
        <f t="shared" si="6"/>
        <v>206822</v>
      </c>
      <c r="Z81" s="8">
        <f t="shared" si="6"/>
        <v>206821</v>
      </c>
      <c r="AA81" s="8">
        <f t="shared" si="6"/>
        <v>206828</v>
      </c>
    </row>
    <row r="82" spans="1:27" x14ac:dyDescent="0.2">
      <c r="H82" s="57"/>
      <c r="J82" s="46">
        <v>164175</v>
      </c>
      <c r="L82" s="46">
        <v>164175</v>
      </c>
      <c r="N82" s="46">
        <v>164177</v>
      </c>
      <c r="W82" s="10"/>
    </row>
    <row r="83" spans="1:27" x14ac:dyDescent="0.2">
      <c r="C83" s="74"/>
      <c r="D83" s="74"/>
      <c r="E83" s="74"/>
      <c r="F83" s="74"/>
      <c r="H83" s="57"/>
    </row>
    <row r="87" spans="1:27" ht="10.5" customHeight="1" x14ac:dyDescent="0.2"/>
  </sheetData>
  <sheetProtection sheet="1" objects="1" scenarios="1"/>
  <autoFilter ref="A6:AA6">
    <sortState ref="A9:W85">
      <sortCondition ref="A6"/>
    </sortState>
  </autoFilter>
  <mergeCells count="20">
    <mergeCell ref="A4:A6"/>
    <mergeCell ref="B4:B6"/>
    <mergeCell ref="C4:F4"/>
    <mergeCell ref="G4:G6"/>
    <mergeCell ref="H4:H6"/>
    <mergeCell ref="W5:W6"/>
    <mergeCell ref="X5:AA5"/>
    <mergeCell ref="R4:V4"/>
    <mergeCell ref="W4:AA4"/>
    <mergeCell ref="C5:D5"/>
    <mergeCell ref="E5:F5"/>
    <mergeCell ref="I5:I6"/>
    <mergeCell ref="O5:O6"/>
    <mergeCell ref="P5:P6"/>
    <mergeCell ref="Q5:Q6"/>
    <mergeCell ref="R5:R6"/>
    <mergeCell ref="S5:V5"/>
    <mergeCell ref="I4:Q4"/>
    <mergeCell ref="K5:N5"/>
    <mergeCell ref="J5:J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0" sqref="G10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customWidth="1"/>
    <col min="8" max="9" width="13.140625" style="45" customWidth="1"/>
    <col min="10" max="10" width="13.85546875" style="46" customWidth="1"/>
    <col min="11" max="11" width="12.28515625" style="10" customWidth="1"/>
    <col min="12" max="12" width="13.85546875" style="10" customWidth="1"/>
    <col min="13" max="13" width="13.42578125" style="10" customWidth="1"/>
    <col min="14" max="23" width="12.85546875" style="1" customWidth="1"/>
    <col min="24" max="16384" width="9.140625" style="1"/>
  </cols>
  <sheetData>
    <row r="1" spans="1:23" x14ac:dyDescent="0.2">
      <c r="W1" s="11" t="s">
        <v>265</v>
      </c>
    </row>
    <row r="3" spans="1:23" ht="15.75" x14ac:dyDescent="0.25">
      <c r="B3" s="20" t="s">
        <v>158</v>
      </c>
      <c r="C3" s="70"/>
      <c r="D3" s="70"/>
      <c r="E3" s="70"/>
      <c r="F3" s="70"/>
      <c r="G3" s="39"/>
      <c r="H3" s="39"/>
      <c r="I3" s="39"/>
      <c r="J3" s="39"/>
      <c r="K3" s="20"/>
      <c r="L3" s="20"/>
      <c r="M3" s="20"/>
    </row>
    <row r="4" spans="1:23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142</v>
      </c>
      <c r="I4" s="284" t="s">
        <v>271</v>
      </c>
      <c r="J4" s="209" t="s">
        <v>105</v>
      </c>
      <c r="K4" s="191"/>
      <c r="L4" s="191"/>
      <c r="M4" s="191"/>
      <c r="N4" s="214" t="s">
        <v>122</v>
      </c>
      <c r="O4" s="214"/>
      <c r="P4" s="214"/>
      <c r="Q4" s="214"/>
      <c r="R4" s="214"/>
      <c r="S4" s="204" t="s">
        <v>123</v>
      </c>
      <c r="T4" s="205"/>
      <c r="U4" s="205"/>
      <c r="V4" s="205"/>
      <c r="W4" s="206"/>
    </row>
    <row r="5" spans="1:23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85"/>
      <c r="J5" s="227" t="s">
        <v>65</v>
      </c>
      <c r="K5" s="195" t="s">
        <v>66</v>
      </c>
      <c r="L5" s="195" t="s">
        <v>67</v>
      </c>
      <c r="M5" s="195" t="s">
        <v>68</v>
      </c>
      <c r="N5" s="217" t="s">
        <v>142</v>
      </c>
      <c r="O5" s="209" t="s">
        <v>64</v>
      </c>
      <c r="P5" s="191"/>
      <c r="Q5" s="191"/>
      <c r="R5" s="192"/>
      <c r="S5" s="207" t="s">
        <v>142</v>
      </c>
      <c r="T5" s="209" t="s">
        <v>64</v>
      </c>
      <c r="U5" s="191"/>
      <c r="V5" s="191"/>
      <c r="W5" s="192"/>
    </row>
    <row r="6" spans="1:23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86"/>
      <c r="J6" s="228"/>
      <c r="K6" s="196"/>
      <c r="L6" s="196"/>
      <c r="M6" s="196"/>
      <c r="N6" s="218"/>
      <c r="O6" s="64" t="s">
        <v>65</v>
      </c>
      <c r="P6" s="64" t="s">
        <v>66</v>
      </c>
      <c r="Q6" s="64" t="s">
        <v>67</v>
      </c>
      <c r="R6" s="64" t="s">
        <v>68</v>
      </c>
      <c r="S6" s="208"/>
      <c r="T6" s="64" t="s">
        <v>65</v>
      </c>
      <c r="U6" s="64" t="s">
        <v>66</v>
      </c>
      <c r="V6" s="64" t="s">
        <v>67</v>
      </c>
      <c r="W6" s="64" t="s">
        <v>68</v>
      </c>
    </row>
    <row r="7" spans="1:23" x14ac:dyDescent="0.2">
      <c r="A7" s="27">
        <v>1</v>
      </c>
      <c r="B7" s="3" t="s">
        <v>2</v>
      </c>
      <c r="C7" s="72">
        <v>222</v>
      </c>
      <c r="D7" s="72">
        <v>8167</v>
      </c>
      <c r="E7" s="73">
        <f t="shared" ref="E7:E67" si="0">C7/(C7+D7)</f>
        <v>2.6463225652640362E-2</v>
      </c>
      <c r="F7" s="73">
        <f t="shared" ref="F7:F67" si="1">1-E7</f>
        <v>0.97353677434735963</v>
      </c>
      <c r="G7" s="52">
        <v>8389</v>
      </c>
      <c r="H7" s="43">
        <v>2580</v>
      </c>
      <c r="I7" s="43">
        <v>590.17420799999991</v>
      </c>
      <c r="J7" s="43">
        <v>645</v>
      </c>
      <c r="K7" s="13">
        <v>645</v>
      </c>
      <c r="L7" s="13">
        <v>645</v>
      </c>
      <c r="M7" s="13">
        <v>645</v>
      </c>
      <c r="N7" s="27">
        <v>68</v>
      </c>
      <c r="O7" s="32">
        <v>17</v>
      </c>
      <c r="P7" s="32">
        <v>17</v>
      </c>
      <c r="Q7" s="32">
        <v>17</v>
      </c>
      <c r="R7" s="32">
        <v>17</v>
      </c>
      <c r="S7" s="32">
        <v>2512</v>
      </c>
      <c r="T7" s="32">
        <v>628</v>
      </c>
      <c r="U7" s="32">
        <v>628</v>
      </c>
      <c r="V7" s="32">
        <v>628</v>
      </c>
      <c r="W7" s="32">
        <v>628</v>
      </c>
    </row>
    <row r="8" spans="1:23" x14ac:dyDescent="0.2">
      <c r="A8" s="27">
        <v>2</v>
      </c>
      <c r="B8" s="3" t="s">
        <v>3</v>
      </c>
      <c r="C8" s="72">
        <v>1082</v>
      </c>
      <c r="D8" s="72">
        <v>13789</v>
      </c>
      <c r="E8" s="73">
        <f t="shared" si="0"/>
        <v>7.2759061260170801E-2</v>
      </c>
      <c r="F8" s="73">
        <f t="shared" si="1"/>
        <v>0.92724093873982916</v>
      </c>
      <c r="G8" s="52">
        <v>14871</v>
      </c>
      <c r="H8" s="43">
        <v>4202</v>
      </c>
      <c r="I8" s="43">
        <v>951.66489599999977</v>
      </c>
      <c r="J8" s="43">
        <v>1051</v>
      </c>
      <c r="K8" s="13">
        <v>1051</v>
      </c>
      <c r="L8" s="13">
        <v>1051</v>
      </c>
      <c r="M8" s="13">
        <v>1049</v>
      </c>
      <c r="N8" s="27">
        <v>306</v>
      </c>
      <c r="O8" s="32">
        <v>77</v>
      </c>
      <c r="P8" s="32">
        <v>77</v>
      </c>
      <c r="Q8" s="32">
        <v>77</v>
      </c>
      <c r="R8" s="32">
        <v>75</v>
      </c>
      <c r="S8" s="32">
        <v>3896</v>
      </c>
      <c r="T8" s="32">
        <v>974</v>
      </c>
      <c r="U8" s="32">
        <v>974</v>
      </c>
      <c r="V8" s="32">
        <v>974</v>
      </c>
      <c r="W8" s="32">
        <v>974</v>
      </c>
    </row>
    <row r="9" spans="1:23" x14ac:dyDescent="0.2">
      <c r="A9" s="27">
        <v>3</v>
      </c>
      <c r="B9" s="3" t="s">
        <v>4</v>
      </c>
      <c r="C9" s="72">
        <v>17087</v>
      </c>
      <c r="D9" s="72">
        <v>474</v>
      </c>
      <c r="E9" s="73">
        <f t="shared" si="0"/>
        <v>0.97300837082170721</v>
      </c>
      <c r="F9" s="73">
        <f t="shared" si="1"/>
        <v>2.6991629178292786E-2</v>
      </c>
      <c r="G9" s="52">
        <v>17561</v>
      </c>
      <c r="H9" s="43">
        <v>5289</v>
      </c>
      <c r="I9" s="43">
        <v>1204.1602559999997</v>
      </c>
      <c r="J9" s="43">
        <v>1322</v>
      </c>
      <c r="K9" s="13">
        <v>1322</v>
      </c>
      <c r="L9" s="13">
        <v>1322</v>
      </c>
      <c r="M9" s="13">
        <v>1323</v>
      </c>
      <c r="N9" s="27">
        <v>5146</v>
      </c>
      <c r="O9" s="32">
        <v>1287</v>
      </c>
      <c r="P9" s="32">
        <v>1287</v>
      </c>
      <c r="Q9" s="32">
        <v>1287</v>
      </c>
      <c r="R9" s="32">
        <v>1285</v>
      </c>
      <c r="S9" s="32">
        <v>143</v>
      </c>
      <c r="T9" s="32">
        <v>35</v>
      </c>
      <c r="U9" s="32">
        <v>35</v>
      </c>
      <c r="V9" s="32">
        <v>35</v>
      </c>
      <c r="W9" s="32">
        <v>38</v>
      </c>
    </row>
    <row r="10" spans="1:23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f t="shared" si="0"/>
        <v>0.11076579807155949</v>
      </c>
      <c r="F10" s="73">
        <f t="shared" si="1"/>
        <v>0.88923420192844049</v>
      </c>
      <c r="G10" s="52">
        <v>12549</v>
      </c>
      <c r="H10" s="43">
        <v>3237</v>
      </c>
      <c r="I10" s="43">
        <v>727.38432</v>
      </c>
      <c r="J10" s="43">
        <v>809</v>
      </c>
      <c r="K10" s="13">
        <v>809</v>
      </c>
      <c r="L10" s="13">
        <v>809</v>
      </c>
      <c r="M10" s="13">
        <v>810</v>
      </c>
      <c r="N10" s="27">
        <v>359</v>
      </c>
      <c r="O10" s="32">
        <v>90</v>
      </c>
      <c r="P10" s="32">
        <v>90</v>
      </c>
      <c r="Q10" s="32">
        <v>90</v>
      </c>
      <c r="R10" s="32">
        <v>89</v>
      </c>
      <c r="S10" s="32">
        <v>2878</v>
      </c>
      <c r="T10" s="32">
        <v>719</v>
      </c>
      <c r="U10" s="32">
        <v>719</v>
      </c>
      <c r="V10" s="32">
        <v>719</v>
      </c>
      <c r="W10" s="32">
        <v>721</v>
      </c>
    </row>
    <row r="11" spans="1:23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f t="shared" si="0"/>
        <v>0.16322158301924222</v>
      </c>
      <c r="F11" s="73">
        <f t="shared" si="1"/>
        <v>0.83677841698075772</v>
      </c>
      <c r="G11" s="52">
        <v>25205</v>
      </c>
      <c r="H11" s="43">
        <v>7789</v>
      </c>
      <c r="I11" s="43">
        <v>1746.7107839999999</v>
      </c>
      <c r="J11" s="43">
        <v>1947</v>
      </c>
      <c r="K11" s="13">
        <v>1947</v>
      </c>
      <c r="L11" s="13">
        <v>1947</v>
      </c>
      <c r="M11" s="13">
        <v>1948</v>
      </c>
      <c r="N11" s="27">
        <v>1271</v>
      </c>
      <c r="O11" s="32">
        <v>318</v>
      </c>
      <c r="P11" s="32">
        <v>318</v>
      </c>
      <c r="Q11" s="32">
        <v>318</v>
      </c>
      <c r="R11" s="32">
        <v>317</v>
      </c>
      <c r="S11" s="32">
        <v>6518</v>
      </c>
      <c r="T11" s="32">
        <v>1629</v>
      </c>
      <c r="U11" s="32">
        <v>1629</v>
      </c>
      <c r="V11" s="32">
        <v>1629</v>
      </c>
      <c r="W11" s="32">
        <v>1631</v>
      </c>
    </row>
    <row r="12" spans="1:23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f t="shared" si="0"/>
        <v>2.3367863165502288E-2</v>
      </c>
      <c r="F12" s="73">
        <f t="shared" si="1"/>
        <v>0.97663213683449768</v>
      </c>
      <c r="G12" s="52">
        <v>8302</v>
      </c>
      <c r="H12" s="43">
        <v>2530</v>
      </c>
      <c r="I12" s="43">
        <v>574.26969599999995</v>
      </c>
      <c r="J12" s="43">
        <v>633</v>
      </c>
      <c r="K12" s="13">
        <v>633</v>
      </c>
      <c r="L12" s="13">
        <v>633</v>
      </c>
      <c r="M12" s="13">
        <v>631</v>
      </c>
      <c r="N12" s="27">
        <v>59</v>
      </c>
      <c r="O12" s="32">
        <v>15</v>
      </c>
      <c r="P12" s="32">
        <v>15</v>
      </c>
      <c r="Q12" s="32">
        <v>15</v>
      </c>
      <c r="R12" s="32">
        <v>14</v>
      </c>
      <c r="S12" s="32">
        <v>2471</v>
      </c>
      <c r="T12" s="32">
        <v>618</v>
      </c>
      <c r="U12" s="32">
        <v>618</v>
      </c>
      <c r="V12" s="32">
        <v>618</v>
      </c>
      <c r="W12" s="32">
        <v>617</v>
      </c>
    </row>
    <row r="13" spans="1:23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f t="shared" si="0"/>
        <v>0.37550572843800811</v>
      </c>
      <c r="F13" s="73">
        <f t="shared" si="1"/>
        <v>0.62449427156199189</v>
      </c>
      <c r="G13" s="52">
        <v>26447</v>
      </c>
      <c r="H13" s="43">
        <v>6845</v>
      </c>
      <c r="I13" s="43">
        <v>1553.1609599999997</v>
      </c>
      <c r="J13" s="43">
        <v>1711</v>
      </c>
      <c r="K13" s="13">
        <v>1711</v>
      </c>
      <c r="L13" s="13">
        <v>1711</v>
      </c>
      <c r="M13" s="13">
        <v>1712</v>
      </c>
      <c r="N13" s="27">
        <v>2570</v>
      </c>
      <c r="O13" s="32">
        <v>643</v>
      </c>
      <c r="P13" s="32">
        <v>643</v>
      </c>
      <c r="Q13" s="32">
        <v>643</v>
      </c>
      <c r="R13" s="32">
        <v>641</v>
      </c>
      <c r="S13" s="32">
        <v>4275</v>
      </c>
      <c r="T13" s="32">
        <v>1068</v>
      </c>
      <c r="U13" s="32">
        <v>1068</v>
      </c>
      <c r="V13" s="32">
        <v>1068</v>
      </c>
      <c r="W13" s="32">
        <v>1071</v>
      </c>
    </row>
    <row r="14" spans="1:23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f t="shared" si="0"/>
        <v>5.0426418088060296E-2</v>
      </c>
      <c r="F14" s="73">
        <f t="shared" si="1"/>
        <v>0.94957358191193975</v>
      </c>
      <c r="G14" s="52">
        <v>20168</v>
      </c>
      <c r="H14" s="43">
        <v>5687</v>
      </c>
      <c r="I14" s="43">
        <v>1302.103296</v>
      </c>
      <c r="J14" s="43">
        <v>1422</v>
      </c>
      <c r="K14" s="13">
        <v>1422</v>
      </c>
      <c r="L14" s="13">
        <v>1422</v>
      </c>
      <c r="M14" s="13">
        <v>1421</v>
      </c>
      <c r="N14" s="27">
        <v>287</v>
      </c>
      <c r="O14" s="32">
        <v>72</v>
      </c>
      <c r="P14" s="32">
        <v>72</v>
      </c>
      <c r="Q14" s="32">
        <v>72</v>
      </c>
      <c r="R14" s="32">
        <v>71</v>
      </c>
      <c r="S14" s="32">
        <v>5400</v>
      </c>
      <c r="T14" s="32">
        <v>1350</v>
      </c>
      <c r="U14" s="32">
        <v>1350</v>
      </c>
      <c r="V14" s="32">
        <v>1350</v>
      </c>
      <c r="W14" s="32">
        <v>1350</v>
      </c>
    </row>
    <row r="15" spans="1:23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f t="shared" si="0"/>
        <v>0.89731567720543204</v>
      </c>
      <c r="F15" s="73">
        <f t="shared" si="1"/>
        <v>0.10268432279456796</v>
      </c>
      <c r="G15" s="52">
        <v>47349</v>
      </c>
      <c r="H15" s="43">
        <v>10504</v>
      </c>
      <c r="I15" s="43">
        <v>2310.9839999999999</v>
      </c>
      <c r="J15" s="43">
        <v>2626</v>
      </c>
      <c r="K15" s="13">
        <v>2626</v>
      </c>
      <c r="L15" s="13">
        <v>2626</v>
      </c>
      <c r="M15" s="13">
        <v>2626</v>
      </c>
      <c r="N15" s="27">
        <v>9425</v>
      </c>
      <c r="O15" s="32">
        <v>2356</v>
      </c>
      <c r="P15" s="32">
        <v>2356</v>
      </c>
      <c r="Q15" s="32">
        <v>2356</v>
      </c>
      <c r="R15" s="32">
        <v>2357</v>
      </c>
      <c r="S15" s="32">
        <v>1079</v>
      </c>
      <c r="T15" s="32">
        <v>270</v>
      </c>
      <c r="U15" s="32">
        <v>270</v>
      </c>
      <c r="V15" s="32">
        <v>270</v>
      </c>
      <c r="W15" s="32">
        <v>269</v>
      </c>
    </row>
    <row r="16" spans="1:23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f t="shared" si="0"/>
        <v>8.6658591451808265E-2</v>
      </c>
      <c r="F16" s="73">
        <f t="shared" si="1"/>
        <v>0.91334140854819168</v>
      </c>
      <c r="G16" s="52">
        <v>28895</v>
      </c>
      <c r="H16" s="43">
        <v>7893</v>
      </c>
      <c r="I16" s="43">
        <v>1726.3134719999998</v>
      </c>
      <c r="J16" s="43">
        <v>1973</v>
      </c>
      <c r="K16" s="13">
        <v>1973</v>
      </c>
      <c r="L16" s="13">
        <v>1973</v>
      </c>
      <c r="M16" s="13">
        <v>1974</v>
      </c>
      <c r="N16" s="27">
        <v>684</v>
      </c>
      <c r="O16" s="32">
        <v>171</v>
      </c>
      <c r="P16" s="32">
        <v>171</v>
      </c>
      <c r="Q16" s="32">
        <v>171</v>
      </c>
      <c r="R16" s="32">
        <v>171</v>
      </c>
      <c r="S16" s="32">
        <v>7209</v>
      </c>
      <c r="T16" s="32">
        <v>1802</v>
      </c>
      <c r="U16" s="32">
        <v>1802</v>
      </c>
      <c r="V16" s="32">
        <v>1802</v>
      </c>
      <c r="W16" s="32">
        <v>1803</v>
      </c>
    </row>
    <row r="17" spans="1:23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f t="shared" si="0"/>
        <v>0.95541082164328661</v>
      </c>
      <c r="F17" s="73">
        <f t="shared" si="1"/>
        <v>4.4589178356713388E-2</v>
      </c>
      <c r="G17" s="52">
        <v>13972</v>
      </c>
      <c r="H17" s="43">
        <v>4834</v>
      </c>
      <c r="I17" s="43">
        <v>1084.831488</v>
      </c>
      <c r="J17" s="43">
        <v>1209</v>
      </c>
      <c r="K17" s="13">
        <v>1209</v>
      </c>
      <c r="L17" s="13">
        <v>1209</v>
      </c>
      <c r="M17" s="13">
        <v>1207</v>
      </c>
      <c r="N17" s="27">
        <v>4618</v>
      </c>
      <c r="O17" s="32">
        <v>1155</v>
      </c>
      <c r="P17" s="32">
        <v>1155</v>
      </c>
      <c r="Q17" s="32">
        <v>1155</v>
      </c>
      <c r="R17" s="32">
        <v>1153</v>
      </c>
      <c r="S17" s="32">
        <v>216</v>
      </c>
      <c r="T17" s="32">
        <v>54</v>
      </c>
      <c r="U17" s="32">
        <v>54</v>
      </c>
      <c r="V17" s="32">
        <v>54</v>
      </c>
      <c r="W17" s="32">
        <v>54</v>
      </c>
    </row>
    <row r="18" spans="1:23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f t="shared" si="0"/>
        <v>0.34022677490014175</v>
      </c>
      <c r="F18" s="73">
        <f t="shared" si="1"/>
        <v>0.65977322509985825</v>
      </c>
      <c r="G18" s="52">
        <v>15522</v>
      </c>
      <c r="H18" s="43">
        <v>4126</v>
      </c>
      <c r="I18" s="43">
        <v>936.38937599999986</v>
      </c>
      <c r="J18" s="43">
        <v>1032</v>
      </c>
      <c r="K18" s="13">
        <v>1032</v>
      </c>
      <c r="L18" s="13">
        <v>1032</v>
      </c>
      <c r="M18" s="13">
        <v>1030</v>
      </c>
      <c r="N18" s="27">
        <v>1404</v>
      </c>
      <c r="O18" s="32">
        <v>351</v>
      </c>
      <c r="P18" s="32">
        <v>351</v>
      </c>
      <c r="Q18" s="32">
        <v>351</v>
      </c>
      <c r="R18" s="32">
        <v>351</v>
      </c>
      <c r="S18" s="32">
        <v>2722</v>
      </c>
      <c r="T18" s="32">
        <v>681</v>
      </c>
      <c r="U18" s="32">
        <v>681</v>
      </c>
      <c r="V18" s="32">
        <v>681</v>
      </c>
      <c r="W18" s="32">
        <v>679</v>
      </c>
    </row>
    <row r="19" spans="1:23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f t="shared" si="0"/>
        <v>5.0309088517690385E-2</v>
      </c>
      <c r="F19" s="73">
        <f t="shared" si="1"/>
        <v>0.94969091148230966</v>
      </c>
      <c r="G19" s="52">
        <v>15206</v>
      </c>
      <c r="H19" s="43">
        <v>4521</v>
      </c>
      <c r="I19" s="43">
        <v>1026.1555199999998</v>
      </c>
      <c r="J19" s="43">
        <v>1130</v>
      </c>
      <c r="K19" s="13">
        <v>1130</v>
      </c>
      <c r="L19" s="13">
        <v>1130</v>
      </c>
      <c r="M19" s="13">
        <v>1131</v>
      </c>
      <c r="N19" s="27">
        <v>227</v>
      </c>
      <c r="O19" s="32">
        <v>57</v>
      </c>
      <c r="P19" s="32">
        <v>57</v>
      </c>
      <c r="Q19" s="32">
        <v>57</v>
      </c>
      <c r="R19" s="32">
        <v>56</v>
      </c>
      <c r="S19" s="32">
        <v>4294</v>
      </c>
      <c r="T19" s="32">
        <v>1073</v>
      </c>
      <c r="U19" s="32">
        <v>1073</v>
      </c>
      <c r="V19" s="32">
        <v>1073</v>
      </c>
      <c r="W19" s="32">
        <v>1075</v>
      </c>
    </row>
    <row r="20" spans="1:23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f t="shared" si="0"/>
        <v>1.3404333455747338E-2</v>
      </c>
      <c r="F20" s="73">
        <f t="shared" si="1"/>
        <v>0.98659566654425268</v>
      </c>
      <c r="G20" s="52">
        <v>10892</v>
      </c>
      <c r="H20" s="43">
        <v>3274</v>
      </c>
      <c r="I20" s="43">
        <v>745.4453759999999</v>
      </c>
      <c r="J20" s="43">
        <v>819</v>
      </c>
      <c r="K20" s="13">
        <v>819</v>
      </c>
      <c r="L20" s="13">
        <v>819</v>
      </c>
      <c r="M20" s="13">
        <v>817</v>
      </c>
      <c r="N20" s="27">
        <v>44</v>
      </c>
      <c r="O20" s="32">
        <v>11</v>
      </c>
      <c r="P20" s="32">
        <v>11</v>
      </c>
      <c r="Q20" s="32">
        <v>11</v>
      </c>
      <c r="R20" s="32">
        <v>11</v>
      </c>
      <c r="S20" s="32">
        <v>3230</v>
      </c>
      <c r="T20" s="32">
        <v>808</v>
      </c>
      <c r="U20" s="32">
        <v>808</v>
      </c>
      <c r="V20" s="32">
        <v>808</v>
      </c>
      <c r="W20" s="32">
        <v>806</v>
      </c>
    </row>
    <row r="21" spans="1:23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f t="shared" si="0"/>
        <v>0.92104813443463396</v>
      </c>
      <c r="F21" s="73">
        <f t="shared" si="1"/>
        <v>7.8951865565366042E-2</v>
      </c>
      <c r="G21" s="52">
        <v>17555</v>
      </c>
      <c r="H21" s="43">
        <v>5133</v>
      </c>
      <c r="I21" s="43">
        <v>1174.7773439999999</v>
      </c>
      <c r="J21" s="43">
        <v>1283</v>
      </c>
      <c r="K21" s="13">
        <v>1283</v>
      </c>
      <c r="L21" s="13">
        <v>1283</v>
      </c>
      <c r="M21" s="13">
        <v>1284</v>
      </c>
      <c r="N21" s="27">
        <v>4728</v>
      </c>
      <c r="O21" s="32">
        <v>1182</v>
      </c>
      <c r="P21" s="32">
        <v>1182</v>
      </c>
      <c r="Q21" s="32">
        <v>1182</v>
      </c>
      <c r="R21" s="32">
        <v>1182</v>
      </c>
      <c r="S21" s="32">
        <v>405</v>
      </c>
      <c r="T21" s="32">
        <v>101</v>
      </c>
      <c r="U21" s="32">
        <v>101</v>
      </c>
      <c r="V21" s="32">
        <v>101</v>
      </c>
      <c r="W21" s="32">
        <v>102</v>
      </c>
    </row>
    <row r="22" spans="1:23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f t="shared" si="0"/>
        <v>7.9047257544126018E-2</v>
      </c>
      <c r="F22" s="73">
        <f t="shared" si="1"/>
        <v>0.920952742455874</v>
      </c>
      <c r="G22" s="52">
        <v>10538</v>
      </c>
      <c r="H22" s="43">
        <v>3032</v>
      </c>
      <c r="I22" s="43">
        <v>684.07372799999996</v>
      </c>
      <c r="J22" s="43">
        <v>758</v>
      </c>
      <c r="K22" s="13">
        <v>758</v>
      </c>
      <c r="L22" s="13">
        <v>758</v>
      </c>
      <c r="M22" s="13">
        <v>758</v>
      </c>
      <c r="N22" s="27">
        <v>240</v>
      </c>
      <c r="O22" s="32">
        <v>60</v>
      </c>
      <c r="P22" s="32">
        <v>60</v>
      </c>
      <c r="Q22" s="32">
        <v>60</v>
      </c>
      <c r="R22" s="32">
        <v>60</v>
      </c>
      <c r="S22" s="32">
        <v>2792</v>
      </c>
      <c r="T22" s="32">
        <v>698</v>
      </c>
      <c r="U22" s="32">
        <v>698</v>
      </c>
      <c r="V22" s="32">
        <v>698</v>
      </c>
      <c r="W22" s="32">
        <v>698</v>
      </c>
    </row>
    <row r="23" spans="1:23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f t="shared" si="0"/>
        <v>9.6693699313786657E-3</v>
      </c>
      <c r="F23" s="73">
        <f t="shared" si="1"/>
        <v>0.99033063006862132</v>
      </c>
      <c r="G23" s="52">
        <v>9618</v>
      </c>
      <c r="H23" s="43">
        <v>3063</v>
      </c>
      <c r="I23" s="43">
        <v>697.73184000000003</v>
      </c>
      <c r="J23" s="43">
        <v>766</v>
      </c>
      <c r="K23" s="13">
        <v>766</v>
      </c>
      <c r="L23" s="13">
        <v>766</v>
      </c>
      <c r="M23" s="13">
        <v>765</v>
      </c>
      <c r="N23" s="27">
        <v>30</v>
      </c>
      <c r="O23" s="32">
        <v>8</v>
      </c>
      <c r="P23" s="32">
        <v>8</v>
      </c>
      <c r="Q23" s="32">
        <v>8</v>
      </c>
      <c r="R23" s="32">
        <v>6</v>
      </c>
      <c r="S23" s="32">
        <v>3033</v>
      </c>
      <c r="T23" s="32">
        <v>758</v>
      </c>
      <c r="U23" s="32">
        <v>758</v>
      </c>
      <c r="V23" s="32">
        <v>758</v>
      </c>
      <c r="W23" s="32">
        <v>759</v>
      </c>
    </row>
    <row r="24" spans="1:23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f t="shared" si="0"/>
        <v>8.2579740623904663E-2</v>
      </c>
      <c r="F24" s="73">
        <f t="shared" si="1"/>
        <v>0.91742025937609539</v>
      </c>
      <c r="G24" s="52">
        <v>14265</v>
      </c>
      <c r="H24" s="43">
        <v>3856</v>
      </c>
      <c r="I24" s="43">
        <v>877.56926399999998</v>
      </c>
      <c r="J24" s="43">
        <v>964</v>
      </c>
      <c r="K24" s="13">
        <v>964</v>
      </c>
      <c r="L24" s="13">
        <v>964</v>
      </c>
      <c r="M24" s="13">
        <v>964</v>
      </c>
      <c r="N24" s="27">
        <v>318</v>
      </c>
      <c r="O24" s="32">
        <v>80</v>
      </c>
      <c r="P24" s="32">
        <v>80</v>
      </c>
      <c r="Q24" s="32">
        <v>80</v>
      </c>
      <c r="R24" s="32">
        <v>78</v>
      </c>
      <c r="S24" s="32">
        <v>3538</v>
      </c>
      <c r="T24" s="32">
        <v>884</v>
      </c>
      <c r="U24" s="32">
        <v>884</v>
      </c>
      <c r="V24" s="32">
        <v>884</v>
      </c>
      <c r="W24" s="32">
        <v>886</v>
      </c>
    </row>
    <row r="25" spans="1:23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f t="shared" si="0"/>
        <v>9.4284138945046864E-2</v>
      </c>
      <c r="F25" s="73">
        <f t="shared" si="1"/>
        <v>0.90571586105495316</v>
      </c>
      <c r="G25" s="52">
        <v>5441</v>
      </c>
      <c r="H25" s="43">
        <v>1522</v>
      </c>
      <c r="I25" s="43">
        <v>349.44998399999997</v>
      </c>
      <c r="J25" s="43">
        <v>381</v>
      </c>
      <c r="K25" s="13">
        <v>381</v>
      </c>
      <c r="L25" s="13">
        <v>381</v>
      </c>
      <c r="M25" s="13">
        <v>379</v>
      </c>
      <c r="N25" s="27">
        <v>144</v>
      </c>
      <c r="O25" s="32">
        <v>36</v>
      </c>
      <c r="P25" s="32">
        <v>36</v>
      </c>
      <c r="Q25" s="32">
        <v>36</v>
      </c>
      <c r="R25" s="32">
        <v>36</v>
      </c>
      <c r="S25" s="32">
        <v>1378</v>
      </c>
      <c r="T25" s="32">
        <v>345</v>
      </c>
      <c r="U25" s="32">
        <v>345</v>
      </c>
      <c r="V25" s="32">
        <v>345</v>
      </c>
      <c r="W25" s="32">
        <v>343</v>
      </c>
    </row>
    <row r="26" spans="1:23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f t="shared" si="0"/>
        <v>0.40482439695038119</v>
      </c>
      <c r="F26" s="73">
        <f t="shared" si="1"/>
        <v>0.59517560304961881</v>
      </c>
      <c r="G26" s="52">
        <v>24003</v>
      </c>
      <c r="H26" s="43">
        <v>4855</v>
      </c>
      <c r="I26" s="43">
        <v>1094.7156479999999</v>
      </c>
      <c r="J26" s="43">
        <v>1214</v>
      </c>
      <c r="K26" s="13">
        <v>1214</v>
      </c>
      <c r="L26" s="13">
        <v>1214</v>
      </c>
      <c r="M26" s="13">
        <v>1213</v>
      </c>
      <c r="N26" s="27">
        <v>1965</v>
      </c>
      <c r="O26" s="32">
        <v>491</v>
      </c>
      <c r="P26" s="32">
        <v>491</v>
      </c>
      <c r="Q26" s="32">
        <v>491</v>
      </c>
      <c r="R26" s="32">
        <v>492</v>
      </c>
      <c r="S26" s="32">
        <v>2890</v>
      </c>
      <c r="T26" s="32">
        <v>723</v>
      </c>
      <c r="U26" s="32">
        <v>723</v>
      </c>
      <c r="V26" s="32">
        <v>723</v>
      </c>
      <c r="W26" s="32">
        <v>721</v>
      </c>
    </row>
    <row r="27" spans="1:23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f t="shared" si="0"/>
        <v>8.6515873548560301E-2</v>
      </c>
      <c r="F27" s="73">
        <f t="shared" si="1"/>
        <v>0.91348412645143973</v>
      </c>
      <c r="G27" s="52">
        <v>14899</v>
      </c>
      <c r="H27" s="43">
        <v>3954</v>
      </c>
      <c r="I27" s="43">
        <v>902.42380800000001</v>
      </c>
      <c r="J27" s="43">
        <v>989</v>
      </c>
      <c r="K27" s="13">
        <v>989</v>
      </c>
      <c r="L27" s="13">
        <v>989</v>
      </c>
      <c r="M27" s="13">
        <v>987</v>
      </c>
      <c r="N27" s="27">
        <v>342</v>
      </c>
      <c r="O27" s="32">
        <v>86</v>
      </c>
      <c r="P27" s="32">
        <v>86</v>
      </c>
      <c r="Q27" s="32">
        <v>86</v>
      </c>
      <c r="R27" s="32">
        <v>84</v>
      </c>
      <c r="S27" s="32">
        <v>3612</v>
      </c>
      <c r="T27" s="32">
        <v>903</v>
      </c>
      <c r="U27" s="32">
        <v>903</v>
      </c>
      <c r="V27" s="32">
        <v>903</v>
      </c>
      <c r="W27" s="32">
        <v>903</v>
      </c>
    </row>
    <row r="28" spans="1:23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f t="shared" si="0"/>
        <v>0.17885793321477969</v>
      </c>
      <c r="F28" s="73">
        <f t="shared" si="1"/>
        <v>0.82114206678522028</v>
      </c>
      <c r="G28" s="52">
        <v>25305</v>
      </c>
      <c r="H28" s="43">
        <v>7863</v>
      </c>
      <c r="I28" s="43">
        <v>1784.09088</v>
      </c>
      <c r="J28" s="43">
        <v>1966</v>
      </c>
      <c r="K28" s="13">
        <v>1966</v>
      </c>
      <c r="L28" s="13">
        <v>1966</v>
      </c>
      <c r="M28" s="13">
        <v>1965</v>
      </c>
      <c r="N28" s="27">
        <v>1406</v>
      </c>
      <c r="O28" s="32">
        <v>352</v>
      </c>
      <c r="P28" s="32">
        <v>352</v>
      </c>
      <c r="Q28" s="32">
        <v>352</v>
      </c>
      <c r="R28" s="32">
        <v>350</v>
      </c>
      <c r="S28" s="32">
        <v>6457</v>
      </c>
      <c r="T28" s="32">
        <v>1614</v>
      </c>
      <c r="U28" s="32">
        <v>1614</v>
      </c>
      <c r="V28" s="32">
        <v>1614</v>
      </c>
      <c r="W28" s="32">
        <v>1615</v>
      </c>
    </row>
    <row r="29" spans="1:23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f t="shared" si="0"/>
        <v>6.9825982269891645E-2</v>
      </c>
      <c r="F29" s="73">
        <f t="shared" si="1"/>
        <v>0.93017401773010833</v>
      </c>
      <c r="G29" s="52">
        <v>18274</v>
      </c>
      <c r="H29" s="43">
        <v>5126</v>
      </c>
      <c r="I29" s="43">
        <v>1168.1279999999999</v>
      </c>
      <c r="J29" s="43">
        <v>1282</v>
      </c>
      <c r="K29" s="13">
        <v>1282</v>
      </c>
      <c r="L29" s="13">
        <v>1282</v>
      </c>
      <c r="M29" s="13">
        <v>1280</v>
      </c>
      <c r="N29" s="27">
        <v>358</v>
      </c>
      <c r="O29" s="32">
        <v>90</v>
      </c>
      <c r="P29" s="32">
        <v>90</v>
      </c>
      <c r="Q29" s="32">
        <v>90</v>
      </c>
      <c r="R29" s="32">
        <v>88</v>
      </c>
      <c r="S29" s="32">
        <v>4768</v>
      </c>
      <c r="T29" s="32">
        <v>1192</v>
      </c>
      <c r="U29" s="32">
        <v>1192</v>
      </c>
      <c r="V29" s="32">
        <v>1192</v>
      </c>
      <c r="W29" s="32">
        <v>1192</v>
      </c>
    </row>
    <row r="30" spans="1:23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f t="shared" si="0"/>
        <v>0.12896792421472494</v>
      </c>
      <c r="F30" s="73">
        <f t="shared" si="1"/>
        <v>0.87103207578527508</v>
      </c>
      <c r="G30" s="52">
        <v>18051</v>
      </c>
      <c r="H30" s="43">
        <v>4646</v>
      </c>
      <c r="I30" s="43">
        <v>1047.0919679999997</v>
      </c>
      <c r="J30" s="43">
        <v>1162</v>
      </c>
      <c r="K30" s="13">
        <v>1162</v>
      </c>
      <c r="L30" s="13">
        <v>1162</v>
      </c>
      <c r="M30" s="13">
        <v>1160</v>
      </c>
      <c r="N30" s="27">
        <v>599</v>
      </c>
      <c r="O30" s="32">
        <v>150</v>
      </c>
      <c r="P30" s="32">
        <v>150</v>
      </c>
      <c r="Q30" s="32">
        <v>150</v>
      </c>
      <c r="R30" s="32">
        <v>149</v>
      </c>
      <c r="S30" s="32">
        <v>4047</v>
      </c>
      <c r="T30" s="32">
        <v>1012</v>
      </c>
      <c r="U30" s="32">
        <v>1012</v>
      </c>
      <c r="V30" s="32">
        <v>1012</v>
      </c>
      <c r="W30" s="32">
        <v>1011</v>
      </c>
    </row>
    <row r="31" spans="1:23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f t="shared" si="0"/>
        <v>0.53672975122006972</v>
      </c>
      <c r="F31" s="73">
        <f t="shared" si="1"/>
        <v>0.46327024877993028</v>
      </c>
      <c r="G31" s="52"/>
      <c r="H31" s="43">
        <v>0</v>
      </c>
      <c r="I31" s="43"/>
      <c r="J31" s="43">
        <v>0</v>
      </c>
      <c r="K31" s="13">
        <v>0</v>
      </c>
      <c r="L31" s="13">
        <v>0</v>
      </c>
      <c r="M31" s="13">
        <v>0</v>
      </c>
      <c r="N31" s="27">
        <v>0</v>
      </c>
      <c r="O31" s="27">
        <v>0</v>
      </c>
      <c r="P31" s="27">
        <v>0</v>
      </c>
      <c r="Q31" s="27">
        <v>0</v>
      </c>
      <c r="R31" s="27">
        <v>0</v>
      </c>
      <c r="S31" s="32">
        <v>0</v>
      </c>
      <c r="T31" s="32">
        <v>0</v>
      </c>
      <c r="U31" s="32">
        <v>0</v>
      </c>
      <c r="V31" s="32">
        <v>0</v>
      </c>
      <c r="W31" s="32">
        <v>0</v>
      </c>
    </row>
    <row r="32" spans="1:23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f t="shared" si="0"/>
        <v>0.54520715889820803</v>
      </c>
      <c r="F32" s="73">
        <f t="shared" si="1"/>
        <v>0.45479284110179197</v>
      </c>
      <c r="G32" s="52"/>
      <c r="H32" s="43">
        <v>0</v>
      </c>
      <c r="I32" s="43"/>
      <c r="J32" s="43">
        <v>0</v>
      </c>
      <c r="K32" s="13">
        <v>0</v>
      </c>
      <c r="L32" s="13">
        <v>0</v>
      </c>
      <c r="M32" s="13">
        <v>0</v>
      </c>
      <c r="N32" s="27">
        <v>0</v>
      </c>
      <c r="O32" s="27">
        <v>0</v>
      </c>
      <c r="P32" s="27">
        <v>0</v>
      </c>
      <c r="Q32" s="27">
        <v>0</v>
      </c>
      <c r="R32" s="27">
        <v>0</v>
      </c>
      <c r="S32" s="32">
        <v>0</v>
      </c>
      <c r="T32" s="32">
        <v>0</v>
      </c>
      <c r="U32" s="32">
        <v>0</v>
      </c>
      <c r="V32" s="32">
        <v>0</v>
      </c>
      <c r="W32" s="32">
        <v>0</v>
      </c>
    </row>
    <row r="33" spans="1:23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f t="shared" si="0"/>
        <v>0.53672975122006972</v>
      </c>
      <c r="F33" s="73">
        <f t="shared" si="1"/>
        <v>0.46327024877993028</v>
      </c>
      <c r="G33" s="52"/>
      <c r="H33" s="43">
        <v>0</v>
      </c>
      <c r="I33" s="43"/>
      <c r="J33" s="43">
        <v>0</v>
      </c>
      <c r="K33" s="13">
        <v>0</v>
      </c>
      <c r="L33" s="13">
        <v>0</v>
      </c>
      <c r="M33" s="13">
        <v>0</v>
      </c>
      <c r="N33" s="27">
        <v>0</v>
      </c>
      <c r="O33" s="27">
        <v>0</v>
      </c>
      <c r="P33" s="27">
        <v>0</v>
      </c>
      <c r="Q33" s="27">
        <v>0</v>
      </c>
      <c r="R33" s="27">
        <v>0</v>
      </c>
      <c r="S33" s="32">
        <v>0</v>
      </c>
      <c r="T33" s="32">
        <v>0</v>
      </c>
      <c r="U33" s="32">
        <v>0</v>
      </c>
      <c r="V33" s="32">
        <v>0</v>
      </c>
      <c r="W33" s="32">
        <v>0</v>
      </c>
    </row>
    <row r="34" spans="1:23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f t="shared" si="0"/>
        <v>0.53672975122006972</v>
      </c>
      <c r="F34" s="73">
        <f t="shared" si="1"/>
        <v>0.46327024877993028</v>
      </c>
      <c r="G34" s="52"/>
      <c r="H34" s="43">
        <v>0</v>
      </c>
      <c r="I34" s="43"/>
      <c r="J34" s="43">
        <v>0</v>
      </c>
      <c r="K34" s="13">
        <v>0</v>
      </c>
      <c r="L34" s="13">
        <v>0</v>
      </c>
      <c r="M34" s="13">
        <v>0</v>
      </c>
      <c r="N34" s="27">
        <v>0</v>
      </c>
      <c r="O34" s="27">
        <v>0</v>
      </c>
      <c r="P34" s="27">
        <v>0</v>
      </c>
      <c r="Q34" s="27">
        <v>0</v>
      </c>
      <c r="R34" s="27">
        <v>0</v>
      </c>
      <c r="S34" s="32">
        <v>0</v>
      </c>
      <c r="T34" s="32">
        <v>0</v>
      </c>
      <c r="U34" s="32">
        <v>0</v>
      </c>
      <c r="V34" s="32">
        <v>0</v>
      </c>
      <c r="W34" s="32">
        <v>0</v>
      </c>
    </row>
    <row r="35" spans="1:23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f t="shared" si="0"/>
        <v>0.53672975122006972</v>
      </c>
      <c r="F35" s="73">
        <f t="shared" si="1"/>
        <v>0.46327024877993028</v>
      </c>
      <c r="G35" s="52"/>
      <c r="H35" s="43">
        <v>0</v>
      </c>
      <c r="I35" s="43"/>
      <c r="J35" s="43">
        <v>0</v>
      </c>
      <c r="K35" s="13">
        <v>0</v>
      </c>
      <c r="L35" s="13">
        <v>0</v>
      </c>
      <c r="M35" s="13">
        <v>0</v>
      </c>
      <c r="N35" s="27">
        <v>0</v>
      </c>
      <c r="O35" s="27">
        <v>0</v>
      </c>
      <c r="P35" s="27">
        <v>0</v>
      </c>
      <c r="Q35" s="27">
        <v>0</v>
      </c>
      <c r="R35" s="27">
        <v>0</v>
      </c>
      <c r="S35" s="32">
        <v>0</v>
      </c>
      <c r="T35" s="32">
        <v>0</v>
      </c>
      <c r="U35" s="32">
        <v>0</v>
      </c>
      <c r="V35" s="32">
        <v>0</v>
      </c>
      <c r="W35" s="32">
        <v>0</v>
      </c>
    </row>
    <row r="36" spans="1:23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f t="shared" si="0"/>
        <v>0.53672975122006972</v>
      </c>
      <c r="F36" s="73">
        <f t="shared" si="1"/>
        <v>0.46327024877993028</v>
      </c>
      <c r="G36" s="52"/>
      <c r="H36" s="43">
        <v>0</v>
      </c>
      <c r="I36" s="43"/>
      <c r="J36" s="43">
        <v>0</v>
      </c>
      <c r="K36" s="13">
        <v>0</v>
      </c>
      <c r="L36" s="13">
        <v>0</v>
      </c>
      <c r="M36" s="13">
        <v>0</v>
      </c>
      <c r="N36" s="27">
        <v>0</v>
      </c>
      <c r="O36" s="27">
        <v>0</v>
      </c>
      <c r="P36" s="27">
        <v>0</v>
      </c>
      <c r="Q36" s="27">
        <v>0</v>
      </c>
      <c r="R36" s="27">
        <v>0</v>
      </c>
      <c r="S36" s="32">
        <v>0</v>
      </c>
      <c r="T36" s="32">
        <v>0</v>
      </c>
      <c r="U36" s="32">
        <v>0</v>
      </c>
      <c r="V36" s="32">
        <v>0</v>
      </c>
      <c r="W36" s="32">
        <v>0</v>
      </c>
    </row>
    <row r="37" spans="1:23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f t="shared" si="0"/>
        <v>0.53672975122006972</v>
      </c>
      <c r="F37" s="73">
        <f t="shared" si="1"/>
        <v>0.46327024877993028</v>
      </c>
      <c r="G37" s="52"/>
      <c r="H37" s="43">
        <v>0</v>
      </c>
      <c r="I37" s="43"/>
      <c r="J37" s="43">
        <v>0</v>
      </c>
      <c r="K37" s="13">
        <v>0</v>
      </c>
      <c r="L37" s="13">
        <v>0</v>
      </c>
      <c r="M37" s="13">
        <v>0</v>
      </c>
      <c r="N37" s="27">
        <v>0</v>
      </c>
      <c r="O37" s="27">
        <v>0</v>
      </c>
      <c r="P37" s="27">
        <v>0</v>
      </c>
      <c r="Q37" s="27">
        <v>0</v>
      </c>
      <c r="R37" s="27">
        <v>0</v>
      </c>
      <c r="S37" s="32">
        <v>0</v>
      </c>
      <c r="T37" s="32">
        <v>0</v>
      </c>
      <c r="U37" s="32">
        <v>0</v>
      </c>
      <c r="V37" s="32">
        <v>0</v>
      </c>
      <c r="W37" s="32">
        <v>0</v>
      </c>
    </row>
    <row r="38" spans="1:23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f t="shared" si="0"/>
        <v>0.53672975122006972</v>
      </c>
      <c r="F38" s="73">
        <f t="shared" si="1"/>
        <v>0.46327024877993028</v>
      </c>
      <c r="G38" s="52"/>
      <c r="H38" s="43">
        <v>0</v>
      </c>
      <c r="I38" s="43"/>
      <c r="J38" s="43">
        <v>0</v>
      </c>
      <c r="K38" s="13">
        <v>0</v>
      </c>
      <c r="L38" s="13">
        <v>0</v>
      </c>
      <c r="M38" s="13">
        <v>0</v>
      </c>
      <c r="N38" s="27">
        <v>0</v>
      </c>
      <c r="O38" s="27">
        <v>0</v>
      </c>
      <c r="P38" s="27">
        <v>0</v>
      </c>
      <c r="Q38" s="27">
        <v>0</v>
      </c>
      <c r="R38" s="27">
        <v>0</v>
      </c>
      <c r="S38" s="32">
        <v>0</v>
      </c>
      <c r="T38" s="32">
        <v>0</v>
      </c>
      <c r="U38" s="32">
        <v>0</v>
      </c>
      <c r="V38" s="32">
        <v>0</v>
      </c>
      <c r="W38" s="32">
        <v>0</v>
      </c>
    </row>
    <row r="39" spans="1:23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f t="shared" si="0"/>
        <v>0.53672975122006972</v>
      </c>
      <c r="F39" s="73">
        <f t="shared" si="1"/>
        <v>0.46327024877993028</v>
      </c>
      <c r="G39" s="52"/>
      <c r="H39" s="43">
        <v>0</v>
      </c>
      <c r="I39" s="43"/>
      <c r="J39" s="43">
        <v>0</v>
      </c>
      <c r="K39" s="13">
        <v>0</v>
      </c>
      <c r="L39" s="13">
        <v>0</v>
      </c>
      <c r="M39" s="13">
        <v>0</v>
      </c>
      <c r="N39" s="27">
        <v>0</v>
      </c>
      <c r="O39" s="27">
        <v>0</v>
      </c>
      <c r="P39" s="27">
        <v>0</v>
      </c>
      <c r="Q39" s="27">
        <v>0</v>
      </c>
      <c r="R39" s="27">
        <v>0</v>
      </c>
      <c r="S39" s="32">
        <v>0</v>
      </c>
      <c r="T39" s="32">
        <v>0</v>
      </c>
      <c r="U39" s="32">
        <v>0</v>
      </c>
      <c r="V39" s="32">
        <v>0</v>
      </c>
      <c r="W39" s="32">
        <v>0</v>
      </c>
    </row>
    <row r="40" spans="1:23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f t="shared" si="0"/>
        <v>0.53672975122006972</v>
      </c>
      <c r="F40" s="73">
        <f t="shared" si="1"/>
        <v>0.46327024877993028</v>
      </c>
      <c r="G40" s="52"/>
      <c r="H40" s="43">
        <v>0</v>
      </c>
      <c r="I40" s="43"/>
      <c r="J40" s="43">
        <v>0</v>
      </c>
      <c r="K40" s="13">
        <v>0</v>
      </c>
      <c r="L40" s="13">
        <v>0</v>
      </c>
      <c r="M40" s="13">
        <v>0</v>
      </c>
      <c r="N40" s="27"/>
      <c r="O40" s="27">
        <v>0</v>
      </c>
      <c r="P40" s="27">
        <v>0</v>
      </c>
      <c r="Q40" s="27">
        <v>0</v>
      </c>
      <c r="R40" s="27">
        <v>0</v>
      </c>
      <c r="S40" s="32">
        <v>0</v>
      </c>
      <c r="T40" s="32">
        <v>0</v>
      </c>
      <c r="U40" s="32">
        <v>0</v>
      </c>
      <c r="V40" s="32">
        <v>0</v>
      </c>
      <c r="W40" s="32">
        <v>0</v>
      </c>
    </row>
    <row r="41" spans="1:23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f t="shared" si="0"/>
        <v>0.83621345477214371</v>
      </c>
      <c r="F41" s="73">
        <f t="shared" si="1"/>
        <v>0.16378654522785629</v>
      </c>
      <c r="G41" s="52"/>
      <c r="H41" s="43">
        <v>0</v>
      </c>
      <c r="I41" s="43"/>
      <c r="J41" s="43">
        <v>0</v>
      </c>
      <c r="K41" s="13">
        <v>0</v>
      </c>
      <c r="L41" s="13">
        <v>0</v>
      </c>
      <c r="M41" s="13">
        <v>0</v>
      </c>
      <c r="N41" s="27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  <c r="W41" s="32">
        <v>0</v>
      </c>
    </row>
    <row r="42" spans="1:23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f t="shared" si="0"/>
        <v>0.74116272275781481</v>
      </c>
      <c r="F42" s="73">
        <f t="shared" si="1"/>
        <v>0.25883727724218519</v>
      </c>
      <c r="G42" s="52">
        <v>27384</v>
      </c>
      <c r="H42" s="43">
        <v>3058</v>
      </c>
      <c r="I42" s="43">
        <v>1012</v>
      </c>
      <c r="J42" s="43">
        <v>765</v>
      </c>
      <c r="K42" s="13">
        <v>765</v>
      </c>
      <c r="L42" s="13">
        <v>765</v>
      </c>
      <c r="M42" s="13">
        <v>763</v>
      </c>
      <c r="N42" s="27">
        <v>2266</v>
      </c>
      <c r="O42" s="32">
        <v>567</v>
      </c>
      <c r="P42" s="32">
        <v>567</v>
      </c>
      <c r="Q42" s="32">
        <v>567</v>
      </c>
      <c r="R42" s="32">
        <v>565</v>
      </c>
      <c r="S42" s="32">
        <v>792</v>
      </c>
      <c r="T42" s="32">
        <v>198</v>
      </c>
      <c r="U42" s="32">
        <v>198</v>
      </c>
      <c r="V42" s="32">
        <v>198</v>
      </c>
      <c r="W42" s="32">
        <v>198</v>
      </c>
    </row>
    <row r="43" spans="1:23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f t="shared" si="0"/>
        <v>0.85350083657091003</v>
      </c>
      <c r="F43" s="73">
        <f t="shared" si="1"/>
        <v>0.14649916342908997</v>
      </c>
      <c r="G43" s="52">
        <v>70526</v>
      </c>
      <c r="H43" s="43">
        <v>1109</v>
      </c>
      <c r="I43" s="43"/>
      <c r="J43" s="43">
        <v>277</v>
      </c>
      <c r="K43" s="13">
        <v>277</v>
      </c>
      <c r="L43" s="13">
        <v>277</v>
      </c>
      <c r="M43" s="13">
        <v>278</v>
      </c>
      <c r="N43" s="27">
        <v>947</v>
      </c>
      <c r="O43" s="27">
        <v>237</v>
      </c>
      <c r="P43" s="27">
        <v>237</v>
      </c>
      <c r="Q43" s="27">
        <v>237</v>
      </c>
      <c r="R43" s="27">
        <v>236</v>
      </c>
      <c r="S43" s="32">
        <v>162</v>
      </c>
      <c r="T43" s="32">
        <v>40</v>
      </c>
      <c r="U43" s="32">
        <v>40</v>
      </c>
      <c r="V43" s="32">
        <v>40</v>
      </c>
      <c r="W43" s="32">
        <v>42</v>
      </c>
    </row>
    <row r="44" spans="1:23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f t="shared" si="0"/>
        <v>0.84297417297229693</v>
      </c>
      <c r="F44" s="73">
        <f t="shared" si="1"/>
        <v>0.15702582702770307</v>
      </c>
      <c r="G44" s="52">
        <v>112028</v>
      </c>
      <c r="H44" s="43">
        <v>33090</v>
      </c>
      <c r="I44" s="43">
        <v>7451.2576000000008</v>
      </c>
      <c r="J44" s="43">
        <v>8273</v>
      </c>
      <c r="K44" s="13">
        <v>8273</v>
      </c>
      <c r="L44" s="13">
        <v>8273</v>
      </c>
      <c r="M44" s="13">
        <v>8271</v>
      </c>
      <c r="N44" s="27">
        <v>27894</v>
      </c>
      <c r="O44" s="27">
        <v>6974</v>
      </c>
      <c r="P44" s="27">
        <v>6974</v>
      </c>
      <c r="Q44" s="27">
        <v>6974</v>
      </c>
      <c r="R44" s="27">
        <v>6972</v>
      </c>
      <c r="S44" s="32">
        <v>5196</v>
      </c>
      <c r="T44" s="32">
        <v>1299</v>
      </c>
      <c r="U44" s="32">
        <v>1299</v>
      </c>
      <c r="V44" s="32">
        <v>1299</v>
      </c>
      <c r="W44" s="32">
        <v>1299</v>
      </c>
    </row>
    <row r="45" spans="1:23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f t="shared" si="0"/>
        <v>0.81468540747096441</v>
      </c>
      <c r="F45" s="73">
        <f t="shared" si="1"/>
        <v>0.18531459252903559</v>
      </c>
      <c r="G45" s="52">
        <v>113051</v>
      </c>
      <c r="H45" s="43">
        <v>35284</v>
      </c>
      <c r="I45" s="43">
        <v>8261.4054559999986</v>
      </c>
      <c r="J45" s="43">
        <v>8821</v>
      </c>
      <c r="K45" s="13">
        <v>8821</v>
      </c>
      <c r="L45" s="13">
        <v>8821</v>
      </c>
      <c r="M45" s="13">
        <v>8821</v>
      </c>
      <c r="N45" s="27">
        <v>28745</v>
      </c>
      <c r="O45" s="27">
        <v>7186</v>
      </c>
      <c r="P45" s="27">
        <v>7186</v>
      </c>
      <c r="Q45" s="27">
        <v>7186</v>
      </c>
      <c r="R45" s="27">
        <v>7187</v>
      </c>
      <c r="S45" s="32">
        <v>6539</v>
      </c>
      <c r="T45" s="32">
        <v>1635</v>
      </c>
      <c r="U45" s="32">
        <v>1635</v>
      </c>
      <c r="V45" s="32">
        <v>1635</v>
      </c>
      <c r="W45" s="32">
        <v>1634</v>
      </c>
    </row>
    <row r="46" spans="1:23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f t="shared" si="0"/>
        <v>0.54520715889820803</v>
      </c>
      <c r="F46" s="73">
        <f t="shared" si="1"/>
        <v>0.45479284110179197</v>
      </c>
      <c r="G46" s="52"/>
      <c r="H46" s="43">
        <v>0</v>
      </c>
      <c r="I46" s="43"/>
      <c r="J46" s="43">
        <v>0</v>
      </c>
      <c r="K46" s="13">
        <v>0</v>
      </c>
      <c r="L46" s="13">
        <v>0</v>
      </c>
      <c r="M46" s="13">
        <v>0</v>
      </c>
      <c r="N46" s="27">
        <v>0</v>
      </c>
      <c r="O46" s="27">
        <v>0</v>
      </c>
      <c r="P46" s="27">
        <v>0</v>
      </c>
      <c r="Q46" s="27">
        <v>0</v>
      </c>
      <c r="R46" s="27">
        <v>0</v>
      </c>
      <c r="S46" s="32">
        <v>0</v>
      </c>
      <c r="T46" s="32">
        <v>0</v>
      </c>
      <c r="U46" s="32">
        <v>0</v>
      </c>
      <c r="V46" s="32">
        <v>0</v>
      </c>
      <c r="W46" s="32">
        <v>0</v>
      </c>
    </row>
    <row r="47" spans="1:23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f t="shared" si="0"/>
        <v>0.53444598436279789</v>
      </c>
      <c r="F47" s="73">
        <f t="shared" si="1"/>
        <v>0.46555401563720211</v>
      </c>
      <c r="G47" s="52"/>
      <c r="H47" s="43">
        <v>0</v>
      </c>
      <c r="I47" s="43"/>
      <c r="J47" s="43">
        <v>0</v>
      </c>
      <c r="K47" s="13">
        <v>0</v>
      </c>
      <c r="L47" s="13">
        <v>0</v>
      </c>
      <c r="M47" s="13">
        <v>0</v>
      </c>
      <c r="N47" s="27">
        <v>0</v>
      </c>
      <c r="O47" s="27">
        <v>0</v>
      </c>
      <c r="P47" s="27">
        <v>0</v>
      </c>
      <c r="Q47" s="27">
        <v>0</v>
      </c>
      <c r="R47" s="27">
        <v>0</v>
      </c>
      <c r="S47" s="32">
        <v>0</v>
      </c>
      <c r="T47" s="32">
        <v>0</v>
      </c>
      <c r="U47" s="32">
        <v>0</v>
      </c>
      <c r="V47" s="32">
        <v>0</v>
      </c>
      <c r="W47" s="32">
        <v>0</v>
      </c>
    </row>
    <row r="48" spans="1:23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f t="shared" si="0"/>
        <v>0.43382559774964841</v>
      </c>
      <c r="F48" s="73">
        <f t="shared" si="1"/>
        <v>0.56617440225035165</v>
      </c>
      <c r="G48" s="52">
        <v>14220</v>
      </c>
      <c r="H48" s="43">
        <v>813</v>
      </c>
      <c r="I48" s="43"/>
      <c r="J48" s="43">
        <v>203</v>
      </c>
      <c r="K48" s="13">
        <v>203</v>
      </c>
      <c r="L48" s="13">
        <v>203</v>
      </c>
      <c r="M48" s="13">
        <v>204</v>
      </c>
      <c r="N48" s="27">
        <v>353</v>
      </c>
      <c r="O48" s="27">
        <v>88</v>
      </c>
      <c r="P48" s="27">
        <v>88</v>
      </c>
      <c r="Q48" s="27">
        <v>88</v>
      </c>
      <c r="R48" s="27">
        <v>89</v>
      </c>
      <c r="S48" s="32">
        <v>460</v>
      </c>
      <c r="T48" s="32">
        <v>115</v>
      </c>
      <c r="U48" s="32">
        <v>115</v>
      </c>
      <c r="V48" s="32">
        <v>115</v>
      </c>
      <c r="W48" s="32">
        <v>115</v>
      </c>
    </row>
    <row r="49" spans="1:23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f t="shared" si="0"/>
        <v>0.4304814287422416</v>
      </c>
      <c r="F49" s="73">
        <f t="shared" si="1"/>
        <v>0.5695185712577584</v>
      </c>
      <c r="G49" s="52"/>
      <c r="H49" s="43">
        <v>0</v>
      </c>
      <c r="I49" s="43"/>
      <c r="J49" s="43">
        <v>0</v>
      </c>
      <c r="K49" s="13">
        <v>0</v>
      </c>
      <c r="L49" s="13">
        <v>0</v>
      </c>
      <c r="M49" s="13">
        <v>0</v>
      </c>
      <c r="N49" s="27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  <c r="W49" s="32">
        <v>0</v>
      </c>
    </row>
    <row r="50" spans="1:23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f t="shared" si="0"/>
        <v>0.44104957786290772</v>
      </c>
      <c r="F50" s="73">
        <f t="shared" si="1"/>
        <v>0.55895042213709223</v>
      </c>
      <c r="G50" s="52">
        <v>53774</v>
      </c>
      <c r="H50" s="43">
        <v>23887</v>
      </c>
      <c r="I50" s="43">
        <v>5589.672192</v>
      </c>
      <c r="J50" s="43">
        <v>5972</v>
      </c>
      <c r="K50" s="13">
        <v>5972</v>
      </c>
      <c r="L50" s="13">
        <v>5972</v>
      </c>
      <c r="M50" s="13">
        <v>5971</v>
      </c>
      <c r="N50" s="27">
        <v>10535</v>
      </c>
      <c r="O50" s="27">
        <v>2634</v>
      </c>
      <c r="P50" s="27">
        <v>2634</v>
      </c>
      <c r="Q50" s="27">
        <v>2634</v>
      </c>
      <c r="R50" s="27">
        <v>2633</v>
      </c>
      <c r="S50" s="32">
        <v>13352</v>
      </c>
      <c r="T50" s="32">
        <v>3338</v>
      </c>
      <c r="U50" s="32">
        <v>3338</v>
      </c>
      <c r="V50" s="32">
        <v>3338</v>
      </c>
      <c r="W50" s="32">
        <v>3338</v>
      </c>
    </row>
    <row r="51" spans="1:23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f t="shared" si="0"/>
        <v>0.85633633633633632</v>
      </c>
      <c r="F51" s="73">
        <f t="shared" si="1"/>
        <v>0.14366366366366368</v>
      </c>
      <c r="G51" s="52">
        <v>8325</v>
      </c>
      <c r="H51" s="43">
        <v>2738</v>
      </c>
      <c r="I51" s="43">
        <v>640.58342399999992</v>
      </c>
      <c r="J51" s="43">
        <v>685</v>
      </c>
      <c r="K51" s="13">
        <v>685</v>
      </c>
      <c r="L51" s="13">
        <v>685</v>
      </c>
      <c r="M51" s="13">
        <v>683</v>
      </c>
      <c r="N51" s="27">
        <v>2345</v>
      </c>
      <c r="O51" s="27">
        <v>586</v>
      </c>
      <c r="P51" s="27">
        <v>586</v>
      </c>
      <c r="Q51" s="27">
        <v>586</v>
      </c>
      <c r="R51" s="27">
        <v>587</v>
      </c>
      <c r="S51" s="32">
        <v>393</v>
      </c>
      <c r="T51" s="32">
        <v>99</v>
      </c>
      <c r="U51" s="32">
        <v>99</v>
      </c>
      <c r="V51" s="32">
        <v>99</v>
      </c>
      <c r="W51" s="32">
        <v>96</v>
      </c>
    </row>
    <row r="52" spans="1:23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f t="shared" si="0"/>
        <v>0.53672975122006972</v>
      </c>
      <c r="F52" s="73">
        <f t="shared" si="1"/>
        <v>0.46327024877993028</v>
      </c>
      <c r="G52" s="52"/>
      <c r="H52" s="43">
        <v>0</v>
      </c>
      <c r="I52" s="43"/>
      <c r="J52" s="43">
        <v>0</v>
      </c>
      <c r="K52" s="13">
        <v>0</v>
      </c>
      <c r="L52" s="13">
        <v>0</v>
      </c>
      <c r="M52" s="13">
        <v>0</v>
      </c>
      <c r="N52" s="27">
        <v>0</v>
      </c>
      <c r="O52" s="27">
        <v>0</v>
      </c>
      <c r="P52" s="27">
        <v>0</v>
      </c>
      <c r="Q52" s="27">
        <v>0</v>
      </c>
      <c r="R52" s="27">
        <v>0</v>
      </c>
      <c r="S52" s="32">
        <v>0</v>
      </c>
      <c r="T52" s="32">
        <v>0</v>
      </c>
      <c r="U52" s="32">
        <v>0</v>
      </c>
      <c r="V52" s="32">
        <v>0</v>
      </c>
      <c r="W52" s="32">
        <v>0</v>
      </c>
    </row>
    <row r="53" spans="1:23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f t="shared" si="0"/>
        <v>0.53672975122006972</v>
      </c>
      <c r="F53" s="73">
        <f t="shared" si="1"/>
        <v>0.46327024877993028</v>
      </c>
      <c r="G53" s="52"/>
      <c r="H53" s="43">
        <v>0</v>
      </c>
      <c r="I53" s="43"/>
      <c r="J53" s="43">
        <v>0</v>
      </c>
      <c r="K53" s="13">
        <v>0</v>
      </c>
      <c r="L53" s="13">
        <v>0</v>
      </c>
      <c r="M53" s="13">
        <v>0</v>
      </c>
      <c r="N53" s="27">
        <v>0</v>
      </c>
      <c r="O53" s="27">
        <v>0</v>
      </c>
      <c r="P53" s="27">
        <v>0</v>
      </c>
      <c r="Q53" s="27">
        <v>0</v>
      </c>
      <c r="R53" s="27">
        <v>0</v>
      </c>
      <c r="S53" s="32">
        <v>0</v>
      </c>
      <c r="T53" s="32">
        <v>0</v>
      </c>
      <c r="U53" s="32">
        <v>0</v>
      </c>
      <c r="V53" s="32">
        <v>0</v>
      </c>
      <c r="W53" s="32">
        <v>0</v>
      </c>
    </row>
    <row r="54" spans="1:23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43">
        <v>0</v>
      </c>
      <c r="I54" s="43"/>
      <c r="J54" s="43">
        <v>0</v>
      </c>
      <c r="K54" s="13">
        <v>0</v>
      </c>
      <c r="L54" s="13">
        <v>0</v>
      </c>
      <c r="M54" s="13">
        <v>0</v>
      </c>
      <c r="N54" s="27">
        <v>0</v>
      </c>
      <c r="O54" s="27">
        <v>0</v>
      </c>
      <c r="P54" s="27">
        <v>0</v>
      </c>
      <c r="Q54" s="27">
        <v>0</v>
      </c>
      <c r="R54" s="27">
        <v>0</v>
      </c>
      <c r="S54" s="32">
        <v>0</v>
      </c>
      <c r="T54" s="32">
        <v>0</v>
      </c>
      <c r="U54" s="32">
        <v>0</v>
      </c>
      <c r="V54" s="32">
        <v>0</v>
      </c>
      <c r="W54" s="32">
        <v>0</v>
      </c>
    </row>
    <row r="55" spans="1:23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>
        <v>0</v>
      </c>
      <c r="I55" s="43"/>
      <c r="J55" s="43">
        <v>0</v>
      </c>
      <c r="K55" s="13">
        <v>0</v>
      </c>
      <c r="L55" s="13">
        <v>0</v>
      </c>
      <c r="M55" s="13">
        <v>0</v>
      </c>
      <c r="N55" s="27"/>
      <c r="O55" s="27">
        <v>0</v>
      </c>
      <c r="P55" s="27">
        <v>0</v>
      </c>
      <c r="Q55" s="27">
        <v>0</v>
      </c>
      <c r="R55" s="27">
        <v>0</v>
      </c>
      <c r="S55" s="32">
        <v>0</v>
      </c>
      <c r="T55" s="32">
        <v>0</v>
      </c>
      <c r="U55" s="32">
        <v>0</v>
      </c>
      <c r="V55" s="32">
        <v>0</v>
      </c>
      <c r="W55" s="32">
        <v>0</v>
      </c>
    </row>
    <row r="56" spans="1:23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>
        <v>0</v>
      </c>
      <c r="I56" s="43"/>
      <c r="J56" s="43">
        <v>0</v>
      </c>
      <c r="K56" s="13">
        <v>0</v>
      </c>
      <c r="L56" s="13">
        <v>0</v>
      </c>
      <c r="M56" s="13">
        <v>0</v>
      </c>
      <c r="N56" s="27"/>
      <c r="O56" s="27">
        <v>0</v>
      </c>
      <c r="P56" s="27">
        <v>0</v>
      </c>
      <c r="Q56" s="27">
        <v>0</v>
      </c>
      <c r="R56" s="27">
        <v>0</v>
      </c>
      <c r="S56" s="32">
        <v>0</v>
      </c>
      <c r="T56" s="32">
        <v>0</v>
      </c>
      <c r="U56" s="32">
        <v>0</v>
      </c>
      <c r="V56" s="32">
        <v>0</v>
      </c>
      <c r="W56" s="32">
        <v>0</v>
      </c>
    </row>
    <row r="57" spans="1:23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>
        <v>0</v>
      </c>
      <c r="I57" s="43"/>
      <c r="J57" s="43">
        <v>0</v>
      </c>
      <c r="K57" s="13">
        <v>0</v>
      </c>
      <c r="L57" s="13">
        <v>0</v>
      </c>
      <c r="M57" s="13">
        <v>0</v>
      </c>
      <c r="N57" s="27"/>
      <c r="O57" s="27">
        <v>0</v>
      </c>
      <c r="P57" s="27">
        <v>0</v>
      </c>
      <c r="Q57" s="27">
        <v>0</v>
      </c>
      <c r="R57" s="27">
        <v>0</v>
      </c>
      <c r="S57" s="32">
        <v>0</v>
      </c>
      <c r="T57" s="32">
        <v>0</v>
      </c>
      <c r="U57" s="32">
        <v>0</v>
      </c>
      <c r="V57" s="32">
        <v>0</v>
      </c>
      <c r="W57" s="32">
        <v>0</v>
      </c>
    </row>
    <row r="58" spans="1:23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f t="shared" si="0"/>
        <v>0.53672975122006972</v>
      </c>
      <c r="F58" s="73">
        <f t="shared" si="1"/>
        <v>0.46327024877993028</v>
      </c>
      <c r="G58" s="52"/>
      <c r="H58" s="43">
        <v>0</v>
      </c>
      <c r="I58" s="43"/>
      <c r="J58" s="43">
        <v>0</v>
      </c>
      <c r="K58" s="13">
        <v>0</v>
      </c>
      <c r="L58" s="13">
        <v>0</v>
      </c>
      <c r="M58" s="13">
        <v>0</v>
      </c>
      <c r="N58" s="27">
        <v>0</v>
      </c>
      <c r="O58" s="27">
        <v>0</v>
      </c>
      <c r="P58" s="27">
        <v>0</v>
      </c>
      <c r="Q58" s="27">
        <v>0</v>
      </c>
      <c r="R58" s="27">
        <v>0</v>
      </c>
      <c r="S58" s="32">
        <v>0</v>
      </c>
      <c r="T58" s="32">
        <v>0</v>
      </c>
      <c r="U58" s="32">
        <v>0</v>
      </c>
      <c r="V58" s="32">
        <v>0</v>
      </c>
      <c r="W58" s="32">
        <v>0</v>
      </c>
    </row>
    <row r="59" spans="1:23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>
        <v>0</v>
      </c>
      <c r="I59" s="43"/>
      <c r="J59" s="43">
        <v>0</v>
      </c>
      <c r="K59" s="13">
        <v>0</v>
      </c>
      <c r="L59" s="13">
        <v>0</v>
      </c>
      <c r="M59" s="13">
        <v>0</v>
      </c>
      <c r="N59" s="27"/>
      <c r="O59" s="27">
        <v>0</v>
      </c>
      <c r="P59" s="27">
        <v>0</v>
      </c>
      <c r="Q59" s="27">
        <v>0</v>
      </c>
      <c r="R59" s="27">
        <v>0</v>
      </c>
      <c r="S59" s="32">
        <v>0</v>
      </c>
      <c r="T59" s="32">
        <v>0</v>
      </c>
      <c r="U59" s="32">
        <v>0</v>
      </c>
      <c r="V59" s="32">
        <v>0</v>
      </c>
      <c r="W59" s="32">
        <v>0</v>
      </c>
    </row>
    <row r="60" spans="1:23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>
        <v>0</v>
      </c>
      <c r="I60" s="43"/>
      <c r="J60" s="43">
        <v>0</v>
      </c>
      <c r="K60" s="13">
        <v>0</v>
      </c>
      <c r="L60" s="13">
        <v>0</v>
      </c>
      <c r="M60" s="13">
        <v>0</v>
      </c>
      <c r="N60" s="27"/>
      <c r="O60" s="27">
        <v>0</v>
      </c>
      <c r="P60" s="27">
        <v>0</v>
      </c>
      <c r="Q60" s="27">
        <v>0</v>
      </c>
      <c r="R60" s="27">
        <v>0</v>
      </c>
      <c r="S60" s="32">
        <v>0</v>
      </c>
      <c r="T60" s="32">
        <v>0</v>
      </c>
      <c r="U60" s="32">
        <v>0</v>
      </c>
      <c r="V60" s="32">
        <v>0</v>
      </c>
      <c r="W60" s="32">
        <v>0</v>
      </c>
    </row>
    <row r="61" spans="1:23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>
        <v>0</v>
      </c>
      <c r="I61" s="43"/>
      <c r="J61" s="43">
        <v>0</v>
      </c>
      <c r="K61" s="13">
        <v>0</v>
      </c>
      <c r="L61" s="13">
        <v>0</v>
      </c>
      <c r="M61" s="13">
        <v>0</v>
      </c>
      <c r="N61" s="27"/>
      <c r="O61" s="27">
        <v>0</v>
      </c>
      <c r="P61" s="27">
        <v>0</v>
      </c>
      <c r="Q61" s="27">
        <v>0</v>
      </c>
      <c r="R61" s="27">
        <v>0</v>
      </c>
      <c r="S61" s="32">
        <v>0</v>
      </c>
      <c r="T61" s="32">
        <v>0</v>
      </c>
      <c r="U61" s="32">
        <v>0</v>
      </c>
      <c r="V61" s="32">
        <v>0</v>
      </c>
      <c r="W61" s="32">
        <v>0</v>
      </c>
    </row>
    <row r="62" spans="1:23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f t="shared" si="0"/>
        <v>0.53672975122006972</v>
      </c>
      <c r="F62" s="73">
        <f t="shared" si="1"/>
        <v>0.46327024877993028</v>
      </c>
      <c r="G62" s="52"/>
      <c r="H62" s="43">
        <v>0</v>
      </c>
      <c r="I62" s="43"/>
      <c r="J62" s="43">
        <v>0</v>
      </c>
      <c r="K62" s="13">
        <v>0</v>
      </c>
      <c r="L62" s="13">
        <v>0</v>
      </c>
      <c r="M62" s="13">
        <v>0</v>
      </c>
      <c r="N62" s="27">
        <v>0</v>
      </c>
      <c r="O62" s="27">
        <v>0</v>
      </c>
      <c r="P62" s="27">
        <v>0</v>
      </c>
      <c r="Q62" s="27">
        <v>0</v>
      </c>
      <c r="R62" s="27">
        <v>0</v>
      </c>
      <c r="S62" s="32">
        <v>0</v>
      </c>
      <c r="T62" s="32">
        <v>0</v>
      </c>
      <c r="U62" s="32">
        <v>0</v>
      </c>
      <c r="V62" s="32">
        <v>0</v>
      </c>
      <c r="W62" s="32">
        <v>0</v>
      </c>
    </row>
    <row r="63" spans="1:23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>
        <v>0</v>
      </c>
      <c r="I63" s="43"/>
      <c r="J63" s="43">
        <v>0</v>
      </c>
      <c r="K63" s="13">
        <v>0</v>
      </c>
      <c r="L63" s="13">
        <v>0</v>
      </c>
      <c r="M63" s="13">
        <v>0</v>
      </c>
      <c r="N63" s="27"/>
      <c r="O63" s="27">
        <v>0</v>
      </c>
      <c r="P63" s="27">
        <v>0</v>
      </c>
      <c r="Q63" s="27">
        <v>0</v>
      </c>
      <c r="R63" s="27">
        <v>0</v>
      </c>
      <c r="S63" s="32">
        <v>0</v>
      </c>
      <c r="T63" s="32">
        <v>0</v>
      </c>
      <c r="U63" s="32">
        <v>0</v>
      </c>
      <c r="V63" s="32">
        <v>0</v>
      </c>
      <c r="W63" s="32">
        <v>0</v>
      </c>
    </row>
    <row r="64" spans="1:23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>
        <v>0</v>
      </c>
      <c r="I64" s="43"/>
      <c r="J64" s="43">
        <v>0</v>
      </c>
      <c r="K64" s="13">
        <v>0</v>
      </c>
      <c r="L64" s="13">
        <v>0</v>
      </c>
      <c r="M64" s="13">
        <v>0</v>
      </c>
      <c r="N64" s="27">
        <v>0</v>
      </c>
      <c r="O64" s="27">
        <v>0</v>
      </c>
      <c r="P64" s="27">
        <v>0</v>
      </c>
      <c r="Q64" s="27">
        <v>0</v>
      </c>
      <c r="R64" s="27">
        <v>0</v>
      </c>
      <c r="S64" s="32">
        <v>0</v>
      </c>
      <c r="T64" s="32">
        <v>0</v>
      </c>
      <c r="U64" s="32">
        <v>0</v>
      </c>
      <c r="V64" s="32">
        <v>0</v>
      </c>
      <c r="W64" s="32">
        <v>0</v>
      </c>
    </row>
    <row r="65" spans="1:23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f t="shared" si="0"/>
        <v>0.53672975122006972</v>
      </c>
      <c r="F65" s="73">
        <f t="shared" si="1"/>
        <v>0.46327024877993028</v>
      </c>
      <c r="G65" s="52"/>
      <c r="H65" s="43">
        <v>0</v>
      </c>
      <c r="I65" s="43"/>
      <c r="J65" s="43">
        <v>0</v>
      </c>
      <c r="K65" s="13">
        <v>0</v>
      </c>
      <c r="L65" s="13">
        <v>0</v>
      </c>
      <c r="M65" s="13">
        <v>0</v>
      </c>
      <c r="N65" s="27">
        <v>0</v>
      </c>
      <c r="O65" s="27">
        <v>0</v>
      </c>
      <c r="P65" s="27">
        <v>0</v>
      </c>
      <c r="Q65" s="27">
        <v>0</v>
      </c>
      <c r="R65" s="27">
        <v>0</v>
      </c>
      <c r="S65" s="32">
        <v>0</v>
      </c>
      <c r="T65" s="32">
        <v>0</v>
      </c>
      <c r="U65" s="32">
        <v>0</v>
      </c>
      <c r="V65" s="32">
        <v>0</v>
      </c>
      <c r="W65" s="32">
        <v>0</v>
      </c>
    </row>
    <row r="66" spans="1:23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f t="shared" si="0"/>
        <v>0.53672975122006972</v>
      </c>
      <c r="F66" s="73">
        <f t="shared" si="1"/>
        <v>0.46327024877993028</v>
      </c>
      <c r="G66" s="52"/>
      <c r="H66" s="43">
        <v>0</v>
      </c>
      <c r="I66" s="43"/>
      <c r="J66" s="43">
        <v>0</v>
      </c>
      <c r="K66" s="13">
        <v>0</v>
      </c>
      <c r="L66" s="13">
        <v>0</v>
      </c>
      <c r="M66" s="13">
        <v>0</v>
      </c>
      <c r="N66" s="27">
        <v>0</v>
      </c>
      <c r="O66" s="27">
        <v>0</v>
      </c>
      <c r="P66" s="27">
        <v>0</v>
      </c>
      <c r="Q66" s="27">
        <v>0</v>
      </c>
      <c r="R66" s="27">
        <v>0</v>
      </c>
      <c r="S66" s="32">
        <v>0</v>
      </c>
      <c r="T66" s="32">
        <v>0</v>
      </c>
      <c r="U66" s="32">
        <v>0</v>
      </c>
      <c r="V66" s="32">
        <v>0</v>
      </c>
      <c r="W66" s="32">
        <v>0</v>
      </c>
    </row>
    <row r="67" spans="1:23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f t="shared" si="0"/>
        <v>0.53672975122006972</v>
      </c>
      <c r="F67" s="73">
        <f t="shared" si="1"/>
        <v>0.46327024877993028</v>
      </c>
      <c r="G67" s="52"/>
      <c r="H67" s="43">
        <v>0</v>
      </c>
      <c r="I67" s="43"/>
      <c r="J67" s="43">
        <v>0</v>
      </c>
      <c r="K67" s="13">
        <v>0</v>
      </c>
      <c r="L67" s="13">
        <v>0</v>
      </c>
      <c r="M67" s="13">
        <v>0</v>
      </c>
      <c r="N67" s="27">
        <v>0</v>
      </c>
      <c r="O67" s="27">
        <v>0</v>
      </c>
      <c r="P67" s="27">
        <v>0</v>
      </c>
      <c r="Q67" s="27">
        <v>0</v>
      </c>
      <c r="R67" s="27">
        <v>0</v>
      </c>
      <c r="S67" s="32">
        <v>0</v>
      </c>
      <c r="T67" s="32">
        <v>0</v>
      </c>
      <c r="U67" s="32">
        <v>0</v>
      </c>
      <c r="V67" s="32">
        <v>0</v>
      </c>
      <c r="W67" s="32">
        <v>0</v>
      </c>
    </row>
    <row r="68" spans="1:23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>
        <v>0</v>
      </c>
      <c r="I68" s="43"/>
      <c r="J68" s="43">
        <v>0</v>
      </c>
      <c r="K68" s="13">
        <v>0</v>
      </c>
      <c r="L68" s="13">
        <v>0</v>
      </c>
      <c r="M68" s="13">
        <v>0</v>
      </c>
      <c r="N68" s="27"/>
      <c r="O68" s="27">
        <v>0</v>
      </c>
      <c r="P68" s="27">
        <v>0</v>
      </c>
      <c r="Q68" s="27">
        <v>0</v>
      </c>
      <c r="R68" s="27">
        <v>0</v>
      </c>
      <c r="S68" s="32">
        <v>0</v>
      </c>
      <c r="T68" s="32">
        <v>0</v>
      </c>
      <c r="U68" s="32">
        <v>0</v>
      </c>
      <c r="V68" s="32">
        <v>0</v>
      </c>
      <c r="W68" s="32">
        <v>0</v>
      </c>
    </row>
    <row r="69" spans="1:23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>
        <v>0</v>
      </c>
      <c r="I69" s="43"/>
      <c r="J69" s="43">
        <v>0</v>
      </c>
      <c r="K69" s="13">
        <v>0</v>
      </c>
      <c r="L69" s="13">
        <v>0</v>
      </c>
      <c r="M69" s="13">
        <v>0</v>
      </c>
      <c r="N69" s="27">
        <v>0</v>
      </c>
      <c r="O69" s="27">
        <v>0</v>
      </c>
      <c r="P69" s="27">
        <v>0</v>
      </c>
      <c r="Q69" s="27">
        <v>0</v>
      </c>
      <c r="R69" s="27">
        <v>0</v>
      </c>
      <c r="S69" s="32">
        <v>0</v>
      </c>
      <c r="T69" s="32">
        <v>0</v>
      </c>
      <c r="U69" s="32">
        <v>0</v>
      </c>
      <c r="V69" s="32">
        <v>0</v>
      </c>
      <c r="W69" s="32">
        <v>0</v>
      </c>
    </row>
    <row r="70" spans="1:23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>
        <v>0</v>
      </c>
      <c r="I70" s="43"/>
      <c r="J70" s="43">
        <v>0</v>
      </c>
      <c r="K70" s="13">
        <v>0</v>
      </c>
      <c r="L70" s="13">
        <v>0</v>
      </c>
      <c r="M70" s="13">
        <v>0</v>
      </c>
      <c r="N70" s="27">
        <v>0</v>
      </c>
      <c r="O70" s="27">
        <v>0</v>
      </c>
      <c r="P70" s="27">
        <v>0</v>
      </c>
      <c r="Q70" s="27">
        <v>0</v>
      </c>
      <c r="R70" s="27">
        <v>0</v>
      </c>
      <c r="S70" s="32">
        <v>0</v>
      </c>
      <c r="T70" s="32">
        <v>0</v>
      </c>
      <c r="U70" s="32">
        <v>0</v>
      </c>
      <c r="V70" s="32">
        <v>0</v>
      </c>
      <c r="W70" s="32">
        <v>0</v>
      </c>
    </row>
    <row r="71" spans="1:23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>
        <v>0</v>
      </c>
      <c r="I71" s="43"/>
      <c r="J71" s="43">
        <v>0</v>
      </c>
      <c r="K71" s="13">
        <v>0</v>
      </c>
      <c r="L71" s="13">
        <v>0</v>
      </c>
      <c r="M71" s="13">
        <v>0</v>
      </c>
      <c r="N71" s="27">
        <v>0</v>
      </c>
      <c r="O71" s="27">
        <v>0</v>
      </c>
      <c r="P71" s="27">
        <v>0</v>
      </c>
      <c r="Q71" s="27">
        <v>0</v>
      </c>
      <c r="R71" s="27">
        <v>0</v>
      </c>
      <c r="S71" s="32">
        <v>0</v>
      </c>
      <c r="T71" s="32">
        <v>0</v>
      </c>
      <c r="U71" s="32">
        <v>0</v>
      </c>
      <c r="V71" s="32">
        <v>0</v>
      </c>
      <c r="W71" s="32">
        <v>0</v>
      </c>
    </row>
    <row r="72" spans="1:23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>
        <v>0</v>
      </c>
      <c r="I72" s="43"/>
      <c r="J72" s="43">
        <v>0</v>
      </c>
      <c r="K72" s="13">
        <v>0</v>
      </c>
      <c r="L72" s="13">
        <v>0</v>
      </c>
      <c r="M72" s="13">
        <v>0</v>
      </c>
      <c r="N72" s="27">
        <v>0</v>
      </c>
      <c r="O72" s="27">
        <v>0</v>
      </c>
      <c r="P72" s="27">
        <v>0</v>
      </c>
      <c r="Q72" s="27">
        <v>0</v>
      </c>
      <c r="R72" s="27">
        <v>0</v>
      </c>
      <c r="S72" s="32">
        <v>0</v>
      </c>
      <c r="T72" s="32">
        <v>0</v>
      </c>
      <c r="U72" s="32">
        <v>0</v>
      </c>
      <c r="V72" s="32">
        <v>0</v>
      </c>
      <c r="W72" s="32">
        <v>0</v>
      </c>
    </row>
    <row r="73" spans="1:23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>
        <v>0</v>
      </c>
      <c r="I73" s="43"/>
      <c r="J73" s="43">
        <v>0</v>
      </c>
      <c r="K73" s="13">
        <v>0</v>
      </c>
      <c r="L73" s="13">
        <v>0</v>
      </c>
      <c r="M73" s="13">
        <v>0</v>
      </c>
      <c r="N73" s="27">
        <v>0</v>
      </c>
      <c r="O73" s="27">
        <v>0</v>
      </c>
      <c r="P73" s="27">
        <v>0</v>
      </c>
      <c r="Q73" s="27">
        <v>0</v>
      </c>
      <c r="R73" s="27">
        <v>0</v>
      </c>
      <c r="S73" s="32">
        <v>0</v>
      </c>
      <c r="T73" s="32">
        <v>0</v>
      </c>
      <c r="U73" s="32">
        <v>0</v>
      </c>
      <c r="V73" s="32">
        <v>0</v>
      </c>
      <c r="W73" s="32">
        <v>0</v>
      </c>
    </row>
    <row r="74" spans="1:23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>
        <v>0</v>
      </c>
      <c r="I74" s="43"/>
      <c r="J74" s="43">
        <v>0</v>
      </c>
      <c r="K74" s="13">
        <v>0</v>
      </c>
      <c r="L74" s="13">
        <v>0</v>
      </c>
      <c r="M74" s="13">
        <v>0</v>
      </c>
      <c r="N74" s="27">
        <v>0</v>
      </c>
      <c r="O74" s="27">
        <v>0</v>
      </c>
      <c r="P74" s="27">
        <v>0</v>
      </c>
      <c r="Q74" s="27">
        <v>0</v>
      </c>
      <c r="R74" s="27">
        <v>0</v>
      </c>
      <c r="S74" s="32">
        <v>0</v>
      </c>
      <c r="T74" s="32">
        <v>0</v>
      </c>
      <c r="U74" s="32">
        <v>0</v>
      </c>
      <c r="V74" s="32">
        <v>0</v>
      </c>
      <c r="W74" s="32">
        <v>0</v>
      </c>
    </row>
    <row r="75" spans="1:23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>
        <v>0</v>
      </c>
      <c r="I75" s="43"/>
      <c r="J75" s="43">
        <v>0</v>
      </c>
      <c r="K75" s="13">
        <v>0</v>
      </c>
      <c r="L75" s="13">
        <v>0</v>
      </c>
      <c r="M75" s="13">
        <v>0</v>
      </c>
      <c r="N75" s="27">
        <v>0</v>
      </c>
      <c r="O75" s="27">
        <v>0</v>
      </c>
      <c r="P75" s="27">
        <v>0</v>
      </c>
      <c r="Q75" s="27">
        <v>0</v>
      </c>
      <c r="R75" s="27">
        <v>0</v>
      </c>
      <c r="S75" s="32">
        <v>0</v>
      </c>
      <c r="T75" s="32">
        <v>0</v>
      </c>
      <c r="U75" s="32">
        <v>0</v>
      </c>
      <c r="V75" s="32">
        <v>0</v>
      </c>
      <c r="W75" s="32">
        <v>0</v>
      </c>
    </row>
    <row r="76" spans="1:23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>
        <v>0</v>
      </c>
      <c r="I76" s="43"/>
      <c r="J76" s="43">
        <v>0</v>
      </c>
      <c r="K76" s="13">
        <v>0</v>
      </c>
      <c r="L76" s="13">
        <v>0</v>
      </c>
      <c r="M76" s="13">
        <v>0</v>
      </c>
      <c r="N76" s="27">
        <v>0</v>
      </c>
      <c r="O76" s="27">
        <v>0</v>
      </c>
      <c r="P76" s="27">
        <v>0</v>
      </c>
      <c r="Q76" s="27">
        <v>0</v>
      </c>
      <c r="R76" s="27">
        <v>0</v>
      </c>
      <c r="S76" s="32">
        <v>0</v>
      </c>
      <c r="T76" s="32">
        <v>0</v>
      </c>
      <c r="U76" s="32">
        <v>0</v>
      </c>
      <c r="V76" s="32">
        <v>0</v>
      </c>
      <c r="W76" s="32">
        <v>0</v>
      </c>
    </row>
    <row r="77" spans="1:23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>
        <v>0</v>
      </c>
      <c r="I77" s="43"/>
      <c r="J77" s="43">
        <v>0</v>
      </c>
      <c r="K77" s="13">
        <v>0</v>
      </c>
      <c r="L77" s="13">
        <v>0</v>
      </c>
      <c r="M77" s="13">
        <v>0</v>
      </c>
      <c r="N77" s="27">
        <v>0</v>
      </c>
      <c r="O77" s="27">
        <v>0</v>
      </c>
      <c r="P77" s="27">
        <v>0</v>
      </c>
      <c r="Q77" s="27">
        <v>0</v>
      </c>
      <c r="R77" s="27">
        <v>0</v>
      </c>
      <c r="S77" s="32">
        <v>0</v>
      </c>
      <c r="T77" s="32">
        <v>0</v>
      </c>
      <c r="U77" s="32">
        <v>0</v>
      </c>
      <c r="V77" s="32">
        <v>0</v>
      </c>
      <c r="W77" s="32">
        <v>0</v>
      </c>
    </row>
    <row r="78" spans="1:23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>
        <v>0</v>
      </c>
      <c r="I78" s="43"/>
      <c r="J78" s="43">
        <v>0</v>
      </c>
      <c r="K78" s="13">
        <v>0</v>
      </c>
      <c r="L78" s="13">
        <v>0</v>
      </c>
      <c r="M78" s="13">
        <v>0</v>
      </c>
      <c r="N78" s="27">
        <v>0</v>
      </c>
      <c r="O78" s="27">
        <v>0</v>
      </c>
      <c r="P78" s="27">
        <v>0</v>
      </c>
      <c r="Q78" s="27">
        <v>0</v>
      </c>
      <c r="R78" s="27">
        <v>0</v>
      </c>
      <c r="S78" s="32">
        <v>0</v>
      </c>
      <c r="T78" s="32">
        <v>0</v>
      </c>
      <c r="U78" s="32">
        <v>0</v>
      </c>
      <c r="V78" s="32">
        <v>0</v>
      </c>
      <c r="W78" s="32">
        <v>0</v>
      </c>
    </row>
    <row r="79" spans="1:23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>
        <v>0</v>
      </c>
      <c r="I79" s="43"/>
      <c r="J79" s="43">
        <v>0</v>
      </c>
      <c r="K79" s="13">
        <v>0</v>
      </c>
      <c r="L79" s="13">
        <v>0</v>
      </c>
      <c r="M79" s="13">
        <v>0</v>
      </c>
      <c r="N79" s="27">
        <v>0</v>
      </c>
      <c r="O79" s="27">
        <v>0</v>
      </c>
      <c r="P79" s="27">
        <v>0</v>
      </c>
      <c r="Q79" s="27">
        <v>0</v>
      </c>
      <c r="R79" s="27">
        <v>0</v>
      </c>
      <c r="S79" s="32">
        <v>0</v>
      </c>
      <c r="T79" s="32">
        <v>0</v>
      </c>
      <c r="U79" s="32">
        <v>0</v>
      </c>
      <c r="V79" s="32">
        <v>0</v>
      </c>
      <c r="W79" s="32">
        <v>0</v>
      </c>
    </row>
    <row r="80" spans="1:23" x14ac:dyDescent="0.2">
      <c r="A80" s="27">
        <v>74</v>
      </c>
      <c r="B80" s="60" t="s">
        <v>141</v>
      </c>
      <c r="C80" s="72"/>
      <c r="D80" s="72"/>
      <c r="E80" s="73"/>
      <c r="F80" s="73"/>
      <c r="G80" s="52">
        <v>0</v>
      </c>
      <c r="H80" s="43">
        <v>0</v>
      </c>
      <c r="I80" s="43"/>
      <c r="J80" s="43">
        <v>0</v>
      </c>
      <c r="K80" s="13">
        <v>0</v>
      </c>
      <c r="L80" s="13">
        <v>0</v>
      </c>
      <c r="M80" s="13">
        <v>0</v>
      </c>
      <c r="N80" s="27">
        <v>0</v>
      </c>
      <c r="O80" s="27">
        <v>0</v>
      </c>
      <c r="P80" s="27">
        <v>0</v>
      </c>
      <c r="Q80" s="27">
        <v>0</v>
      </c>
      <c r="R80" s="27">
        <v>0</v>
      </c>
      <c r="S80" s="32">
        <v>0</v>
      </c>
      <c r="T80" s="32">
        <v>0</v>
      </c>
      <c r="U80" s="32">
        <v>0</v>
      </c>
      <c r="V80" s="32">
        <v>0</v>
      </c>
      <c r="W80" s="32">
        <v>0</v>
      </c>
    </row>
    <row r="81" spans="1:23" s="4" customFormat="1" ht="15.75" x14ac:dyDescent="0.25">
      <c r="A81" s="28"/>
      <c r="B81" s="33" t="s">
        <v>74</v>
      </c>
      <c r="C81" s="73">
        <f>SUM(C7:C80)</f>
        <v>8397563</v>
      </c>
      <c r="D81" s="73">
        <f>SUM(D7:D80)</f>
        <v>7052450</v>
      </c>
      <c r="E81" s="73">
        <f t="shared" ref="E81" si="2">C81/(C81+D81)</f>
        <v>0.54353112842040974</v>
      </c>
      <c r="F81" s="73">
        <f t="shared" ref="F81" si="3">1-E81</f>
        <v>0.45646887157959026</v>
      </c>
      <c r="G81" s="54">
        <f t="shared" ref="G81:W81" si="4">SUM(G7:G80)</f>
        <v>822585</v>
      </c>
      <c r="H81" s="54">
        <f t="shared" si="4"/>
        <v>216340</v>
      </c>
      <c r="I81" s="54">
        <f t="shared" si="4"/>
        <v>49214.718783999997</v>
      </c>
      <c r="J81" s="54">
        <f t="shared" si="4"/>
        <v>54090</v>
      </c>
      <c r="K81" s="8">
        <f t="shared" si="4"/>
        <v>54090</v>
      </c>
      <c r="L81" s="8">
        <f t="shared" si="4"/>
        <v>54090</v>
      </c>
      <c r="M81" s="8">
        <f t="shared" si="4"/>
        <v>54070</v>
      </c>
      <c r="N81" s="8">
        <f t="shared" si="4"/>
        <v>109683</v>
      </c>
      <c r="O81" s="8">
        <f t="shared" si="4"/>
        <v>27427</v>
      </c>
      <c r="P81" s="8">
        <f t="shared" si="4"/>
        <v>27427</v>
      </c>
      <c r="Q81" s="8">
        <f t="shared" si="4"/>
        <v>27427</v>
      </c>
      <c r="R81" s="8">
        <f t="shared" si="4"/>
        <v>27402</v>
      </c>
      <c r="S81" s="8">
        <f t="shared" si="4"/>
        <v>106657</v>
      </c>
      <c r="T81" s="8">
        <f t="shared" si="4"/>
        <v>26663</v>
      </c>
      <c r="U81" s="8">
        <f t="shared" si="4"/>
        <v>26663</v>
      </c>
      <c r="V81" s="8">
        <f t="shared" si="4"/>
        <v>26663</v>
      </c>
      <c r="W81" s="8">
        <f t="shared" si="4"/>
        <v>26668</v>
      </c>
    </row>
    <row r="82" spans="1:23" x14ac:dyDescent="0.2">
      <c r="H82" s="57"/>
      <c r="I82" s="57"/>
      <c r="S82" s="10"/>
    </row>
    <row r="83" spans="1:23" x14ac:dyDescent="0.2">
      <c r="C83" s="74"/>
      <c r="D83" s="74"/>
      <c r="E83" s="74"/>
      <c r="F83" s="74"/>
      <c r="H83" s="57"/>
      <c r="I83" s="57"/>
    </row>
    <row r="87" spans="1:23" ht="10.5" customHeight="1" x14ac:dyDescent="0.2"/>
  </sheetData>
  <sheetProtection sheet="1" objects="1" scenarios="1"/>
  <autoFilter ref="A6:W6">
    <sortState ref="A9:W85">
      <sortCondition ref="A6"/>
    </sortState>
  </autoFilter>
  <mergeCells count="19">
    <mergeCell ref="A4:A6"/>
    <mergeCell ref="B4:B6"/>
    <mergeCell ref="C4:F4"/>
    <mergeCell ref="G4:G6"/>
    <mergeCell ref="H4:H6"/>
    <mergeCell ref="S5:S6"/>
    <mergeCell ref="T5:W5"/>
    <mergeCell ref="N4:R4"/>
    <mergeCell ref="S4:W4"/>
    <mergeCell ref="C5:D5"/>
    <mergeCell ref="E5:F5"/>
    <mergeCell ref="J5:J6"/>
    <mergeCell ref="K5:K6"/>
    <mergeCell ref="L5:L6"/>
    <mergeCell ref="M5:M6"/>
    <mergeCell ref="N5:N6"/>
    <mergeCell ref="O5:R5"/>
    <mergeCell ref="J4:M4"/>
    <mergeCell ref="I4:I6"/>
  </mergeCells>
  <pageMargins left="0.70866141732283472" right="0.70866141732283472" top="0.74803149606299213" bottom="0.74803149606299213" header="0.31496062992125984" footer="0.31496062992125984"/>
  <pageSetup paperSize="9" scale="46" fitToHeight="2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46" activePane="bottomRight" state="frozen"/>
      <selection pane="topRight" activeCell="G1" sqref="G1"/>
      <selection pane="bottomLeft" activeCell="A7" sqref="A7"/>
      <selection pane="bottomRight" activeCell="G50" sqref="G50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264</v>
      </c>
    </row>
    <row r="3" spans="1:22" ht="15.75" x14ac:dyDescent="0.25">
      <c r="B3" s="20" t="s">
        <v>260</v>
      </c>
      <c r="C3" s="70"/>
      <c r="D3" s="70"/>
      <c r="E3" s="70"/>
      <c r="F3" s="70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142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142</v>
      </c>
      <c r="N5" s="209" t="s">
        <v>64</v>
      </c>
      <c r="O5" s="191"/>
      <c r="P5" s="191"/>
      <c r="Q5" s="192"/>
      <c r="R5" s="207" t="s">
        <v>142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28"/>
      <c r="J6" s="196"/>
      <c r="K6" s="196"/>
      <c r="L6" s="196"/>
      <c r="M6" s="218"/>
      <c r="N6" s="64" t="s">
        <v>65</v>
      </c>
      <c r="O6" s="64" t="s">
        <v>66</v>
      </c>
      <c r="P6" s="64" t="s">
        <v>67</v>
      </c>
      <c r="Q6" s="64" t="s">
        <v>68</v>
      </c>
      <c r="R6" s="208"/>
      <c r="S6" s="64" t="s">
        <v>65</v>
      </c>
      <c r="T6" s="64" t="s">
        <v>66</v>
      </c>
      <c r="U6" s="64" t="s">
        <v>67</v>
      </c>
      <c r="V6" s="64" t="s">
        <v>68</v>
      </c>
    </row>
    <row r="7" spans="1:22" x14ac:dyDescent="0.2">
      <c r="A7" s="27">
        <v>1</v>
      </c>
      <c r="B7" s="3" t="s">
        <v>2</v>
      </c>
      <c r="C7" s="72">
        <v>222</v>
      </c>
      <c r="D7" s="72">
        <v>8167</v>
      </c>
      <c r="E7" s="73">
        <f t="shared" ref="E7:E67" si="0">C7/(C7+D7)</f>
        <v>2.6463225652640362E-2</v>
      </c>
      <c r="F7" s="73">
        <f t="shared" ref="F7:F67" si="1">1-E7</f>
        <v>0.97353677434735963</v>
      </c>
      <c r="G7" s="52">
        <v>8389</v>
      </c>
      <c r="H7" s="43">
        <v>2009</v>
      </c>
      <c r="I7" s="43">
        <v>502</v>
      </c>
      <c r="J7" s="13">
        <v>502</v>
      </c>
      <c r="K7" s="13">
        <v>502</v>
      </c>
      <c r="L7" s="13">
        <v>503</v>
      </c>
      <c r="M7" s="27">
        <v>53</v>
      </c>
      <c r="N7" s="32">
        <v>13</v>
      </c>
      <c r="O7" s="32">
        <v>13</v>
      </c>
      <c r="P7" s="32">
        <v>13</v>
      </c>
      <c r="Q7" s="32">
        <v>14</v>
      </c>
      <c r="R7" s="32">
        <v>1956</v>
      </c>
      <c r="S7" s="32">
        <v>489</v>
      </c>
      <c r="T7" s="32">
        <v>489</v>
      </c>
      <c r="U7" s="32">
        <v>489</v>
      </c>
      <c r="V7" s="32">
        <v>489</v>
      </c>
    </row>
    <row r="8" spans="1:22" x14ac:dyDescent="0.2">
      <c r="A8" s="27">
        <v>2</v>
      </c>
      <c r="B8" s="3" t="s">
        <v>3</v>
      </c>
      <c r="C8" s="72">
        <v>1082</v>
      </c>
      <c r="D8" s="72">
        <v>13789</v>
      </c>
      <c r="E8" s="73">
        <f t="shared" si="0"/>
        <v>7.2759061260170801E-2</v>
      </c>
      <c r="F8" s="73">
        <f t="shared" si="1"/>
        <v>0.92724093873982916</v>
      </c>
      <c r="G8" s="52">
        <v>14871</v>
      </c>
      <c r="H8" s="43">
        <v>4113</v>
      </c>
      <c r="I8" s="43">
        <v>1028</v>
      </c>
      <c r="J8" s="13">
        <v>1028</v>
      </c>
      <c r="K8" s="13">
        <v>1028</v>
      </c>
      <c r="L8" s="13">
        <v>1029</v>
      </c>
      <c r="M8" s="27">
        <v>299</v>
      </c>
      <c r="N8" s="32">
        <v>75</v>
      </c>
      <c r="O8" s="32">
        <v>75</v>
      </c>
      <c r="P8" s="32">
        <v>75</v>
      </c>
      <c r="Q8" s="32">
        <v>74</v>
      </c>
      <c r="R8" s="32">
        <v>3814</v>
      </c>
      <c r="S8" s="32">
        <v>953</v>
      </c>
      <c r="T8" s="32">
        <v>953</v>
      </c>
      <c r="U8" s="32">
        <v>953</v>
      </c>
      <c r="V8" s="32">
        <v>955</v>
      </c>
    </row>
    <row r="9" spans="1:22" x14ac:dyDescent="0.2">
      <c r="A9" s="27">
        <v>3</v>
      </c>
      <c r="B9" s="3" t="s">
        <v>4</v>
      </c>
      <c r="C9" s="72">
        <v>17087</v>
      </c>
      <c r="D9" s="72">
        <v>474</v>
      </c>
      <c r="E9" s="73">
        <f t="shared" si="0"/>
        <v>0.97300837082170721</v>
      </c>
      <c r="F9" s="73">
        <f t="shared" si="1"/>
        <v>2.6991629178292786E-2</v>
      </c>
      <c r="G9" s="52">
        <v>17561</v>
      </c>
      <c r="H9" s="43">
        <v>5703</v>
      </c>
      <c r="I9" s="43">
        <v>1426</v>
      </c>
      <c r="J9" s="13">
        <v>1426</v>
      </c>
      <c r="K9" s="13">
        <v>1426</v>
      </c>
      <c r="L9" s="13">
        <v>1425</v>
      </c>
      <c r="M9" s="27">
        <v>5549</v>
      </c>
      <c r="N9" s="32">
        <v>1387</v>
      </c>
      <c r="O9" s="32">
        <v>1387</v>
      </c>
      <c r="P9" s="32">
        <v>1387</v>
      </c>
      <c r="Q9" s="32">
        <v>1388</v>
      </c>
      <c r="R9" s="32">
        <v>154</v>
      </c>
      <c r="S9" s="32">
        <v>39</v>
      </c>
      <c r="T9" s="32">
        <v>39</v>
      </c>
      <c r="U9" s="32">
        <v>39</v>
      </c>
      <c r="V9" s="32">
        <v>37</v>
      </c>
    </row>
    <row r="10" spans="1:22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f t="shared" si="0"/>
        <v>0.11076579807155949</v>
      </c>
      <c r="F10" s="73">
        <f t="shared" si="1"/>
        <v>0.88923420192844049</v>
      </c>
      <c r="G10" s="52">
        <v>12549</v>
      </c>
      <c r="H10" s="43">
        <v>3233</v>
      </c>
      <c r="I10" s="43">
        <v>808</v>
      </c>
      <c r="J10" s="13">
        <v>808</v>
      </c>
      <c r="K10" s="13">
        <v>808</v>
      </c>
      <c r="L10" s="13">
        <v>809</v>
      </c>
      <c r="M10" s="27">
        <v>358</v>
      </c>
      <c r="N10" s="32">
        <v>90</v>
      </c>
      <c r="O10" s="32">
        <v>90</v>
      </c>
      <c r="P10" s="32">
        <v>90</v>
      </c>
      <c r="Q10" s="32">
        <v>88</v>
      </c>
      <c r="R10" s="32">
        <v>2875</v>
      </c>
      <c r="S10" s="32">
        <v>718</v>
      </c>
      <c r="T10" s="32">
        <v>718</v>
      </c>
      <c r="U10" s="32">
        <v>718</v>
      </c>
      <c r="V10" s="32">
        <v>721</v>
      </c>
    </row>
    <row r="11" spans="1:22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f t="shared" si="0"/>
        <v>0.16322158301924222</v>
      </c>
      <c r="F11" s="73">
        <f t="shared" si="1"/>
        <v>0.83677841698075772</v>
      </c>
      <c r="G11" s="52">
        <v>25205</v>
      </c>
      <c r="H11" s="43">
        <v>5905</v>
      </c>
      <c r="I11" s="43">
        <v>1476</v>
      </c>
      <c r="J11" s="13">
        <v>1476</v>
      </c>
      <c r="K11" s="13">
        <v>1476</v>
      </c>
      <c r="L11" s="13">
        <v>1477</v>
      </c>
      <c r="M11" s="27">
        <v>964</v>
      </c>
      <c r="N11" s="32">
        <v>241</v>
      </c>
      <c r="O11" s="32">
        <v>241</v>
      </c>
      <c r="P11" s="32">
        <v>241</v>
      </c>
      <c r="Q11" s="32">
        <v>241</v>
      </c>
      <c r="R11" s="32">
        <v>4941</v>
      </c>
      <c r="S11" s="32">
        <v>1235</v>
      </c>
      <c r="T11" s="32">
        <v>1235</v>
      </c>
      <c r="U11" s="32">
        <v>1235</v>
      </c>
      <c r="V11" s="32">
        <v>1236</v>
      </c>
    </row>
    <row r="12" spans="1:22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f t="shared" si="0"/>
        <v>2.3367863165502288E-2</v>
      </c>
      <c r="F12" s="73">
        <f t="shared" si="1"/>
        <v>0.97663213683449768</v>
      </c>
      <c r="G12" s="52">
        <v>8302</v>
      </c>
      <c r="H12" s="43">
        <v>2539</v>
      </c>
      <c r="I12" s="43">
        <v>635</v>
      </c>
      <c r="J12" s="13">
        <v>635</v>
      </c>
      <c r="K12" s="13">
        <v>635</v>
      </c>
      <c r="L12" s="13">
        <v>634</v>
      </c>
      <c r="M12" s="27">
        <v>59</v>
      </c>
      <c r="N12" s="32">
        <v>15</v>
      </c>
      <c r="O12" s="32">
        <v>15</v>
      </c>
      <c r="P12" s="32">
        <v>15</v>
      </c>
      <c r="Q12" s="32">
        <v>14</v>
      </c>
      <c r="R12" s="32">
        <v>2480</v>
      </c>
      <c r="S12" s="32">
        <v>620</v>
      </c>
      <c r="T12" s="32">
        <v>620</v>
      </c>
      <c r="U12" s="32">
        <v>620</v>
      </c>
      <c r="V12" s="32">
        <v>620</v>
      </c>
    </row>
    <row r="13" spans="1:22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f t="shared" si="0"/>
        <v>0.37550572843800811</v>
      </c>
      <c r="F13" s="73">
        <f t="shared" si="1"/>
        <v>0.62449427156199189</v>
      </c>
      <c r="G13" s="52">
        <v>26447</v>
      </c>
      <c r="H13" s="43">
        <v>7519</v>
      </c>
      <c r="I13" s="43">
        <v>1880</v>
      </c>
      <c r="J13" s="13">
        <v>1880</v>
      </c>
      <c r="K13" s="13">
        <v>1880</v>
      </c>
      <c r="L13" s="13">
        <v>1879</v>
      </c>
      <c r="M13" s="27">
        <v>2823</v>
      </c>
      <c r="N13" s="32">
        <v>706</v>
      </c>
      <c r="O13" s="32">
        <v>706</v>
      </c>
      <c r="P13" s="32">
        <v>706</v>
      </c>
      <c r="Q13" s="32">
        <v>705</v>
      </c>
      <c r="R13" s="32">
        <v>4696</v>
      </c>
      <c r="S13" s="32">
        <v>1174</v>
      </c>
      <c r="T13" s="32">
        <v>1174</v>
      </c>
      <c r="U13" s="32">
        <v>1174</v>
      </c>
      <c r="V13" s="32">
        <v>1174</v>
      </c>
    </row>
    <row r="14" spans="1:22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f t="shared" si="0"/>
        <v>5.0426418088060296E-2</v>
      </c>
      <c r="F14" s="73">
        <f t="shared" si="1"/>
        <v>0.94957358191193975</v>
      </c>
      <c r="G14" s="52">
        <v>20168</v>
      </c>
      <c r="H14" s="43">
        <v>5131</v>
      </c>
      <c r="I14" s="43">
        <v>1283</v>
      </c>
      <c r="J14" s="13">
        <v>1283</v>
      </c>
      <c r="K14" s="13">
        <v>1283</v>
      </c>
      <c r="L14" s="13">
        <v>1282</v>
      </c>
      <c r="M14" s="27">
        <v>259</v>
      </c>
      <c r="N14" s="32">
        <v>65</v>
      </c>
      <c r="O14" s="32">
        <v>65</v>
      </c>
      <c r="P14" s="32">
        <v>65</v>
      </c>
      <c r="Q14" s="32">
        <v>64</v>
      </c>
      <c r="R14" s="32">
        <v>4872</v>
      </c>
      <c r="S14" s="32">
        <v>1218</v>
      </c>
      <c r="T14" s="32">
        <v>1218</v>
      </c>
      <c r="U14" s="32">
        <v>1218</v>
      </c>
      <c r="V14" s="32">
        <v>1218</v>
      </c>
    </row>
    <row r="15" spans="1:22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f t="shared" si="0"/>
        <v>0.89731567720543204</v>
      </c>
      <c r="F15" s="73">
        <f t="shared" si="1"/>
        <v>0.10268432279456796</v>
      </c>
      <c r="G15" s="52">
        <v>47349</v>
      </c>
      <c r="H15" s="43">
        <v>13893</v>
      </c>
      <c r="I15" s="43">
        <v>3473</v>
      </c>
      <c r="J15" s="13">
        <v>3473</v>
      </c>
      <c r="K15" s="13">
        <v>3473</v>
      </c>
      <c r="L15" s="13">
        <v>3474</v>
      </c>
      <c r="M15" s="27">
        <v>12466</v>
      </c>
      <c r="N15" s="32">
        <v>3117</v>
      </c>
      <c r="O15" s="32">
        <v>3117</v>
      </c>
      <c r="P15" s="32">
        <v>3117</v>
      </c>
      <c r="Q15" s="32">
        <v>3115</v>
      </c>
      <c r="R15" s="32">
        <v>1427</v>
      </c>
      <c r="S15" s="32">
        <v>356</v>
      </c>
      <c r="T15" s="32">
        <v>356</v>
      </c>
      <c r="U15" s="32">
        <v>356</v>
      </c>
      <c r="V15" s="32">
        <v>359</v>
      </c>
    </row>
    <row r="16" spans="1:22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f t="shared" si="0"/>
        <v>8.6658591451808265E-2</v>
      </c>
      <c r="F16" s="73">
        <f t="shared" si="1"/>
        <v>0.91334140854819168</v>
      </c>
      <c r="G16" s="52">
        <v>28895</v>
      </c>
      <c r="H16" s="43">
        <v>7444</v>
      </c>
      <c r="I16" s="43">
        <v>1861</v>
      </c>
      <c r="J16" s="13">
        <v>1861</v>
      </c>
      <c r="K16" s="13">
        <v>1861</v>
      </c>
      <c r="L16" s="13">
        <v>1861</v>
      </c>
      <c r="M16" s="27">
        <v>645</v>
      </c>
      <c r="N16" s="32">
        <v>161</v>
      </c>
      <c r="O16" s="32">
        <v>161</v>
      </c>
      <c r="P16" s="32">
        <v>161</v>
      </c>
      <c r="Q16" s="32">
        <v>162</v>
      </c>
      <c r="R16" s="32">
        <v>6799</v>
      </c>
      <c r="S16" s="32">
        <v>1700</v>
      </c>
      <c r="T16" s="32">
        <v>1700</v>
      </c>
      <c r="U16" s="32">
        <v>1700</v>
      </c>
      <c r="V16" s="32">
        <v>1699</v>
      </c>
    </row>
    <row r="17" spans="1:22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f t="shared" si="0"/>
        <v>0.95541082164328661</v>
      </c>
      <c r="F17" s="73">
        <f t="shared" si="1"/>
        <v>4.4589178356713388E-2</v>
      </c>
      <c r="G17" s="52">
        <v>13972</v>
      </c>
      <c r="H17" s="43">
        <v>3923</v>
      </c>
      <c r="I17" s="43">
        <v>981</v>
      </c>
      <c r="J17" s="13">
        <v>981</v>
      </c>
      <c r="K17" s="13">
        <v>981</v>
      </c>
      <c r="L17" s="13">
        <v>980</v>
      </c>
      <c r="M17" s="27">
        <v>3748</v>
      </c>
      <c r="N17" s="32">
        <v>937</v>
      </c>
      <c r="O17" s="32">
        <v>937</v>
      </c>
      <c r="P17" s="32">
        <v>937</v>
      </c>
      <c r="Q17" s="32">
        <v>937</v>
      </c>
      <c r="R17" s="32">
        <v>175</v>
      </c>
      <c r="S17" s="32">
        <v>44</v>
      </c>
      <c r="T17" s="32">
        <v>44</v>
      </c>
      <c r="U17" s="32">
        <v>44</v>
      </c>
      <c r="V17" s="32">
        <v>43</v>
      </c>
    </row>
    <row r="18" spans="1:22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f t="shared" si="0"/>
        <v>0.34022677490014175</v>
      </c>
      <c r="F18" s="73">
        <f t="shared" si="1"/>
        <v>0.65977322509985825</v>
      </c>
      <c r="G18" s="52">
        <v>15522</v>
      </c>
      <c r="H18" s="43">
        <v>3917</v>
      </c>
      <c r="I18" s="43">
        <v>979</v>
      </c>
      <c r="J18" s="13">
        <v>979</v>
      </c>
      <c r="K18" s="13">
        <v>979</v>
      </c>
      <c r="L18" s="13">
        <v>980</v>
      </c>
      <c r="M18" s="27">
        <v>1333</v>
      </c>
      <c r="N18" s="32">
        <v>333</v>
      </c>
      <c r="O18" s="32">
        <v>333</v>
      </c>
      <c r="P18" s="32">
        <v>333</v>
      </c>
      <c r="Q18" s="32">
        <v>334</v>
      </c>
      <c r="R18" s="32">
        <v>2584</v>
      </c>
      <c r="S18" s="32">
        <v>646</v>
      </c>
      <c r="T18" s="32">
        <v>646</v>
      </c>
      <c r="U18" s="32">
        <v>646</v>
      </c>
      <c r="V18" s="32">
        <v>646</v>
      </c>
    </row>
    <row r="19" spans="1:22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f t="shared" si="0"/>
        <v>5.0309088517690385E-2</v>
      </c>
      <c r="F19" s="73">
        <f t="shared" si="1"/>
        <v>0.94969091148230966</v>
      </c>
      <c r="G19" s="52">
        <v>15206</v>
      </c>
      <c r="H19" s="43">
        <v>4280</v>
      </c>
      <c r="I19" s="43">
        <v>1070</v>
      </c>
      <c r="J19" s="13">
        <v>1070</v>
      </c>
      <c r="K19" s="13">
        <v>1070</v>
      </c>
      <c r="L19" s="13">
        <v>1070</v>
      </c>
      <c r="M19" s="27">
        <v>215</v>
      </c>
      <c r="N19" s="32">
        <v>54</v>
      </c>
      <c r="O19" s="32">
        <v>54</v>
      </c>
      <c r="P19" s="32">
        <v>54</v>
      </c>
      <c r="Q19" s="32">
        <v>53</v>
      </c>
      <c r="R19" s="32">
        <v>4065</v>
      </c>
      <c r="S19" s="32">
        <v>1016</v>
      </c>
      <c r="T19" s="32">
        <v>1016</v>
      </c>
      <c r="U19" s="32">
        <v>1016</v>
      </c>
      <c r="V19" s="32">
        <v>1017</v>
      </c>
    </row>
    <row r="20" spans="1:22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f t="shared" si="0"/>
        <v>1.3404333455747338E-2</v>
      </c>
      <c r="F20" s="73">
        <f t="shared" si="1"/>
        <v>0.98659566654425268</v>
      </c>
      <c r="G20" s="52">
        <v>10892</v>
      </c>
      <c r="H20" s="43">
        <v>3341</v>
      </c>
      <c r="I20" s="43">
        <v>835</v>
      </c>
      <c r="J20" s="13">
        <v>835</v>
      </c>
      <c r="K20" s="13">
        <v>835</v>
      </c>
      <c r="L20" s="13">
        <v>836</v>
      </c>
      <c r="M20" s="27">
        <v>45</v>
      </c>
      <c r="N20" s="32">
        <v>11</v>
      </c>
      <c r="O20" s="32">
        <v>11</v>
      </c>
      <c r="P20" s="32">
        <v>11</v>
      </c>
      <c r="Q20" s="32">
        <v>12</v>
      </c>
      <c r="R20" s="32">
        <v>3296</v>
      </c>
      <c r="S20" s="32">
        <v>824</v>
      </c>
      <c r="T20" s="32">
        <v>824</v>
      </c>
      <c r="U20" s="32">
        <v>824</v>
      </c>
      <c r="V20" s="32">
        <v>824</v>
      </c>
    </row>
    <row r="21" spans="1:22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f t="shared" si="0"/>
        <v>0.92104813443463396</v>
      </c>
      <c r="F21" s="73">
        <f t="shared" si="1"/>
        <v>7.8951865565366042E-2</v>
      </c>
      <c r="G21" s="52">
        <v>17555</v>
      </c>
      <c r="H21" s="43">
        <v>5507</v>
      </c>
      <c r="I21" s="43">
        <v>1377</v>
      </c>
      <c r="J21" s="13">
        <v>1377</v>
      </c>
      <c r="K21" s="13">
        <v>1377</v>
      </c>
      <c r="L21" s="13">
        <v>1376</v>
      </c>
      <c r="M21" s="27">
        <v>5072</v>
      </c>
      <c r="N21" s="32">
        <v>1268</v>
      </c>
      <c r="O21" s="32">
        <v>1268</v>
      </c>
      <c r="P21" s="32">
        <v>1268</v>
      </c>
      <c r="Q21" s="32">
        <v>1268</v>
      </c>
      <c r="R21" s="32">
        <v>435</v>
      </c>
      <c r="S21" s="32">
        <v>109</v>
      </c>
      <c r="T21" s="32">
        <v>109</v>
      </c>
      <c r="U21" s="32">
        <v>109</v>
      </c>
      <c r="V21" s="32">
        <v>108</v>
      </c>
    </row>
    <row r="22" spans="1:22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f t="shared" si="0"/>
        <v>7.9047257544126018E-2</v>
      </c>
      <c r="F22" s="73">
        <f t="shared" si="1"/>
        <v>0.920952742455874</v>
      </c>
      <c r="G22" s="52">
        <v>10538</v>
      </c>
      <c r="H22" s="43">
        <v>2473</v>
      </c>
      <c r="I22" s="43">
        <v>618</v>
      </c>
      <c r="J22" s="13">
        <v>618</v>
      </c>
      <c r="K22" s="13">
        <v>618</v>
      </c>
      <c r="L22" s="13">
        <v>619</v>
      </c>
      <c r="M22" s="27">
        <v>195</v>
      </c>
      <c r="N22" s="32">
        <v>49</v>
      </c>
      <c r="O22" s="32">
        <v>49</v>
      </c>
      <c r="P22" s="32">
        <v>49</v>
      </c>
      <c r="Q22" s="32">
        <v>48</v>
      </c>
      <c r="R22" s="32">
        <v>2278</v>
      </c>
      <c r="S22" s="32">
        <v>569</v>
      </c>
      <c r="T22" s="32">
        <v>569</v>
      </c>
      <c r="U22" s="32">
        <v>569</v>
      </c>
      <c r="V22" s="32">
        <v>571</v>
      </c>
    </row>
    <row r="23" spans="1:22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f t="shared" si="0"/>
        <v>9.6693699313786657E-3</v>
      </c>
      <c r="F23" s="73">
        <f t="shared" si="1"/>
        <v>0.99033063006862132</v>
      </c>
      <c r="G23" s="52">
        <v>9618</v>
      </c>
      <c r="H23" s="43">
        <v>2707</v>
      </c>
      <c r="I23" s="43">
        <v>677</v>
      </c>
      <c r="J23" s="13">
        <v>677</v>
      </c>
      <c r="K23" s="13">
        <v>677</v>
      </c>
      <c r="L23" s="13">
        <v>676</v>
      </c>
      <c r="M23" s="27">
        <v>26</v>
      </c>
      <c r="N23" s="32">
        <v>7</v>
      </c>
      <c r="O23" s="32">
        <v>7</v>
      </c>
      <c r="P23" s="32">
        <v>7</v>
      </c>
      <c r="Q23" s="32">
        <v>5</v>
      </c>
      <c r="R23" s="32">
        <v>2681</v>
      </c>
      <c r="S23" s="32">
        <v>670</v>
      </c>
      <c r="T23" s="32">
        <v>670</v>
      </c>
      <c r="U23" s="32">
        <v>670</v>
      </c>
      <c r="V23" s="32">
        <v>671</v>
      </c>
    </row>
    <row r="24" spans="1:22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f t="shared" si="0"/>
        <v>8.2579740623904663E-2</v>
      </c>
      <c r="F24" s="73">
        <f t="shared" si="1"/>
        <v>0.91742025937609539</v>
      </c>
      <c r="G24" s="52">
        <v>14265</v>
      </c>
      <c r="H24" s="43">
        <v>3491</v>
      </c>
      <c r="I24" s="43">
        <v>873</v>
      </c>
      <c r="J24" s="13">
        <v>873</v>
      </c>
      <c r="K24" s="13">
        <v>873</v>
      </c>
      <c r="L24" s="13">
        <v>872</v>
      </c>
      <c r="M24" s="27">
        <v>288</v>
      </c>
      <c r="N24" s="32">
        <v>72</v>
      </c>
      <c r="O24" s="32">
        <v>72</v>
      </c>
      <c r="P24" s="32">
        <v>72</v>
      </c>
      <c r="Q24" s="32">
        <v>72</v>
      </c>
      <c r="R24" s="32">
        <v>3203</v>
      </c>
      <c r="S24" s="32">
        <v>801</v>
      </c>
      <c r="T24" s="32">
        <v>801</v>
      </c>
      <c r="U24" s="32">
        <v>801</v>
      </c>
      <c r="V24" s="32">
        <v>800</v>
      </c>
    </row>
    <row r="25" spans="1:22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f t="shared" si="0"/>
        <v>9.4284138945046864E-2</v>
      </c>
      <c r="F25" s="73">
        <f t="shared" si="1"/>
        <v>0.90571586105495316</v>
      </c>
      <c r="G25" s="52">
        <v>5441</v>
      </c>
      <c r="H25" s="43">
        <v>1674</v>
      </c>
      <c r="I25" s="43">
        <v>419</v>
      </c>
      <c r="J25" s="13">
        <v>419</v>
      </c>
      <c r="K25" s="13">
        <v>419</v>
      </c>
      <c r="L25" s="13">
        <v>417</v>
      </c>
      <c r="M25" s="27">
        <v>158</v>
      </c>
      <c r="N25" s="32">
        <v>40</v>
      </c>
      <c r="O25" s="32">
        <v>40</v>
      </c>
      <c r="P25" s="32">
        <v>40</v>
      </c>
      <c r="Q25" s="32">
        <v>38</v>
      </c>
      <c r="R25" s="32">
        <v>1516</v>
      </c>
      <c r="S25" s="32">
        <v>379</v>
      </c>
      <c r="T25" s="32">
        <v>379</v>
      </c>
      <c r="U25" s="32">
        <v>379</v>
      </c>
      <c r="V25" s="32">
        <v>379</v>
      </c>
    </row>
    <row r="26" spans="1:22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f t="shared" si="0"/>
        <v>0.40482439695038119</v>
      </c>
      <c r="F26" s="73">
        <f t="shared" si="1"/>
        <v>0.59517560304961881</v>
      </c>
      <c r="G26" s="52">
        <v>24003</v>
      </c>
      <c r="H26" s="43">
        <v>4961</v>
      </c>
      <c r="I26" s="43">
        <v>1240</v>
      </c>
      <c r="J26" s="13">
        <v>1240</v>
      </c>
      <c r="K26" s="13">
        <v>1240</v>
      </c>
      <c r="L26" s="13">
        <v>1241</v>
      </c>
      <c r="M26" s="27">
        <v>2008</v>
      </c>
      <c r="N26" s="32">
        <v>502</v>
      </c>
      <c r="O26" s="32">
        <v>502</v>
      </c>
      <c r="P26" s="32">
        <v>502</v>
      </c>
      <c r="Q26" s="32">
        <v>502</v>
      </c>
      <c r="R26" s="32">
        <v>2953</v>
      </c>
      <c r="S26" s="32">
        <v>738</v>
      </c>
      <c r="T26" s="32">
        <v>738</v>
      </c>
      <c r="U26" s="32">
        <v>738</v>
      </c>
      <c r="V26" s="32">
        <v>739</v>
      </c>
    </row>
    <row r="27" spans="1:22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f t="shared" si="0"/>
        <v>8.6515873548560301E-2</v>
      </c>
      <c r="F27" s="73">
        <f t="shared" si="1"/>
        <v>0.91348412645143973</v>
      </c>
      <c r="G27" s="52">
        <v>14899</v>
      </c>
      <c r="H27" s="43">
        <v>3827</v>
      </c>
      <c r="I27" s="43">
        <v>957</v>
      </c>
      <c r="J27" s="13">
        <v>957</v>
      </c>
      <c r="K27" s="13">
        <v>957</v>
      </c>
      <c r="L27" s="13">
        <v>956</v>
      </c>
      <c r="M27" s="27">
        <v>331</v>
      </c>
      <c r="N27" s="32">
        <v>83</v>
      </c>
      <c r="O27" s="32">
        <v>83</v>
      </c>
      <c r="P27" s="32">
        <v>83</v>
      </c>
      <c r="Q27" s="32">
        <v>82</v>
      </c>
      <c r="R27" s="32">
        <v>3496</v>
      </c>
      <c r="S27" s="32">
        <v>874</v>
      </c>
      <c r="T27" s="32">
        <v>874</v>
      </c>
      <c r="U27" s="32">
        <v>874</v>
      </c>
      <c r="V27" s="32">
        <v>874</v>
      </c>
    </row>
    <row r="28" spans="1:22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f t="shared" si="0"/>
        <v>0.17885793321477969</v>
      </c>
      <c r="F28" s="73">
        <f t="shared" si="1"/>
        <v>0.82114206678522028</v>
      </c>
      <c r="G28" s="52">
        <v>25305</v>
      </c>
      <c r="H28" s="43">
        <v>7775</v>
      </c>
      <c r="I28" s="43">
        <v>1944</v>
      </c>
      <c r="J28" s="13">
        <v>1944</v>
      </c>
      <c r="K28" s="13">
        <v>1944</v>
      </c>
      <c r="L28" s="13">
        <v>1943</v>
      </c>
      <c r="M28" s="27">
        <v>1391</v>
      </c>
      <c r="N28" s="32">
        <v>348</v>
      </c>
      <c r="O28" s="32">
        <v>348</v>
      </c>
      <c r="P28" s="32">
        <v>348</v>
      </c>
      <c r="Q28" s="32">
        <v>347</v>
      </c>
      <c r="R28" s="32">
        <v>6384</v>
      </c>
      <c r="S28" s="32">
        <v>1596</v>
      </c>
      <c r="T28" s="32">
        <v>1596</v>
      </c>
      <c r="U28" s="32">
        <v>1596</v>
      </c>
      <c r="V28" s="32">
        <v>1596</v>
      </c>
    </row>
    <row r="29" spans="1:22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f t="shared" si="0"/>
        <v>6.9825982269891645E-2</v>
      </c>
      <c r="F29" s="73">
        <f t="shared" si="1"/>
        <v>0.93017401773010833</v>
      </c>
      <c r="G29" s="52">
        <v>18274</v>
      </c>
      <c r="H29" s="43">
        <v>5683</v>
      </c>
      <c r="I29" s="43">
        <v>1421</v>
      </c>
      <c r="J29" s="13">
        <v>1421</v>
      </c>
      <c r="K29" s="13">
        <v>1421</v>
      </c>
      <c r="L29" s="13">
        <v>1420</v>
      </c>
      <c r="M29" s="27">
        <v>397</v>
      </c>
      <c r="N29" s="32">
        <v>99</v>
      </c>
      <c r="O29" s="32">
        <v>99</v>
      </c>
      <c r="P29" s="32">
        <v>99</v>
      </c>
      <c r="Q29" s="32">
        <v>100</v>
      </c>
      <c r="R29" s="32">
        <v>5286</v>
      </c>
      <c r="S29" s="32">
        <v>1322</v>
      </c>
      <c r="T29" s="32">
        <v>1322</v>
      </c>
      <c r="U29" s="32">
        <v>1322</v>
      </c>
      <c r="V29" s="32">
        <v>1320</v>
      </c>
    </row>
    <row r="30" spans="1:22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f t="shared" si="0"/>
        <v>0.12896792421472494</v>
      </c>
      <c r="F30" s="73">
        <f t="shared" si="1"/>
        <v>0.87103207578527508</v>
      </c>
      <c r="G30" s="52">
        <v>18051</v>
      </c>
      <c r="H30" s="43">
        <v>5061</v>
      </c>
      <c r="I30" s="43">
        <v>1265</v>
      </c>
      <c r="J30" s="13">
        <v>1265</v>
      </c>
      <c r="K30" s="13">
        <v>1265</v>
      </c>
      <c r="L30" s="13">
        <v>1266</v>
      </c>
      <c r="M30" s="27">
        <v>653</v>
      </c>
      <c r="N30" s="32">
        <v>163</v>
      </c>
      <c r="O30" s="32">
        <v>163</v>
      </c>
      <c r="P30" s="32">
        <v>163</v>
      </c>
      <c r="Q30" s="32">
        <v>164</v>
      </c>
      <c r="R30" s="32">
        <v>4408</v>
      </c>
      <c r="S30" s="32">
        <v>1102</v>
      </c>
      <c r="T30" s="32">
        <v>1102</v>
      </c>
      <c r="U30" s="32">
        <v>1102</v>
      </c>
      <c r="V30" s="32">
        <v>1102</v>
      </c>
    </row>
    <row r="31" spans="1:22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f t="shared" si="0"/>
        <v>0.53672975122006972</v>
      </c>
      <c r="F31" s="73">
        <f t="shared" si="1"/>
        <v>0.46327024877993028</v>
      </c>
      <c r="G31" s="52"/>
      <c r="H31" s="43">
        <v>0</v>
      </c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f t="shared" si="0"/>
        <v>0.54520715889820803</v>
      </c>
      <c r="F32" s="73">
        <f t="shared" si="1"/>
        <v>0.45479284110179197</v>
      </c>
      <c r="G32" s="52"/>
      <c r="H32" s="43">
        <v>0</v>
      </c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f t="shared" si="0"/>
        <v>0.53672975122006972</v>
      </c>
      <c r="F33" s="73">
        <f t="shared" si="1"/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f t="shared" si="0"/>
        <v>0.53672975122006972</v>
      </c>
      <c r="F34" s="73">
        <f t="shared" si="1"/>
        <v>0.46327024877993028</v>
      </c>
      <c r="G34" s="52"/>
      <c r="H34" s="43">
        <v>0</v>
      </c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f t="shared" si="0"/>
        <v>0.53672975122006972</v>
      </c>
      <c r="F35" s="73">
        <f t="shared" si="1"/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f t="shared" si="0"/>
        <v>0.53672975122006972</v>
      </c>
      <c r="F36" s="73">
        <f t="shared" si="1"/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f t="shared" si="0"/>
        <v>0.53672975122006972</v>
      </c>
      <c r="F37" s="73">
        <f t="shared" si="1"/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f t="shared" si="0"/>
        <v>0.53672975122006972</v>
      </c>
      <c r="F38" s="73">
        <f t="shared" si="1"/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f t="shared" si="0"/>
        <v>0.53672975122006972</v>
      </c>
      <c r="F39" s="73">
        <f t="shared" si="1"/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30" x14ac:dyDescent="0.2">
      <c r="A40" s="27">
        <v>34</v>
      </c>
      <c r="B40" s="3" t="s">
        <v>281</v>
      </c>
      <c r="C40" s="72">
        <v>441457</v>
      </c>
      <c r="D40" s="72">
        <v>381037</v>
      </c>
      <c r="E40" s="73">
        <f t="shared" si="0"/>
        <v>0.53672975122006972</v>
      </c>
      <c r="F40" s="73">
        <f t="shared" si="1"/>
        <v>0.46327024877993028</v>
      </c>
      <c r="G40" s="52"/>
      <c r="H40" s="43">
        <v>0</v>
      </c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f t="shared" si="0"/>
        <v>0.83621345477214371</v>
      </c>
      <c r="F41" s="73">
        <f t="shared" si="1"/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f t="shared" si="0"/>
        <v>0.74116272275781481</v>
      </c>
      <c r="F42" s="73">
        <f t="shared" si="1"/>
        <v>0.25883727724218519</v>
      </c>
      <c r="G42" s="52">
        <v>27384</v>
      </c>
      <c r="H42" s="43">
        <v>1486</v>
      </c>
      <c r="I42" s="43">
        <v>372</v>
      </c>
      <c r="J42" s="13">
        <v>372</v>
      </c>
      <c r="K42" s="13">
        <v>372</v>
      </c>
      <c r="L42" s="13">
        <v>370</v>
      </c>
      <c r="M42" s="27">
        <v>1101</v>
      </c>
      <c r="N42" s="32">
        <v>275</v>
      </c>
      <c r="O42" s="32">
        <v>275</v>
      </c>
      <c r="P42" s="32">
        <v>275</v>
      </c>
      <c r="Q42" s="32">
        <v>276</v>
      </c>
      <c r="R42" s="32">
        <v>385</v>
      </c>
      <c r="S42" s="32">
        <v>97</v>
      </c>
      <c r="T42" s="32">
        <v>97</v>
      </c>
      <c r="U42" s="32">
        <v>97</v>
      </c>
      <c r="V42" s="32">
        <v>94</v>
      </c>
    </row>
    <row r="43" spans="1:22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f t="shared" si="0"/>
        <v>0.85350083657091003</v>
      </c>
      <c r="F43" s="73">
        <f t="shared" si="1"/>
        <v>0.14649916342908997</v>
      </c>
      <c r="G43" s="52">
        <v>70526</v>
      </c>
      <c r="H43" s="43">
        <v>64428</v>
      </c>
      <c r="I43" s="43">
        <v>16107</v>
      </c>
      <c r="J43" s="13">
        <v>16107</v>
      </c>
      <c r="K43" s="13">
        <v>16107</v>
      </c>
      <c r="L43" s="13">
        <v>16107</v>
      </c>
      <c r="M43" s="27">
        <v>54989</v>
      </c>
      <c r="N43" s="27">
        <v>13747</v>
      </c>
      <c r="O43" s="27">
        <v>13747</v>
      </c>
      <c r="P43" s="27">
        <v>13747</v>
      </c>
      <c r="Q43" s="27">
        <v>13748</v>
      </c>
      <c r="R43" s="32">
        <v>9439</v>
      </c>
      <c r="S43" s="32">
        <v>2360</v>
      </c>
      <c r="T43" s="32">
        <v>2360</v>
      </c>
      <c r="U43" s="32">
        <v>2360</v>
      </c>
      <c r="V43" s="32">
        <v>2359</v>
      </c>
    </row>
    <row r="44" spans="1:22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f t="shared" si="0"/>
        <v>0.84297417297229693</v>
      </c>
      <c r="F44" s="73">
        <f t="shared" si="1"/>
        <v>0.15702582702770307</v>
      </c>
      <c r="G44" s="52">
        <v>112028</v>
      </c>
      <c r="H44" s="43">
        <v>9534</v>
      </c>
      <c r="I44" s="43">
        <v>2384</v>
      </c>
      <c r="J44" s="13">
        <v>2384</v>
      </c>
      <c r="K44" s="13">
        <v>2384</v>
      </c>
      <c r="L44" s="13">
        <v>2382</v>
      </c>
      <c r="M44" s="27">
        <v>8037</v>
      </c>
      <c r="N44" s="27">
        <v>2009</v>
      </c>
      <c r="O44" s="27">
        <v>2009</v>
      </c>
      <c r="P44" s="27">
        <v>2009</v>
      </c>
      <c r="Q44" s="27">
        <v>2010</v>
      </c>
      <c r="R44" s="32">
        <v>1497</v>
      </c>
      <c r="S44" s="32">
        <v>375</v>
      </c>
      <c r="T44" s="32">
        <v>375</v>
      </c>
      <c r="U44" s="32">
        <v>375</v>
      </c>
      <c r="V44" s="32">
        <v>372</v>
      </c>
    </row>
    <row r="45" spans="1:22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f t="shared" si="0"/>
        <v>0.81468540747096441</v>
      </c>
      <c r="F45" s="73">
        <f t="shared" si="1"/>
        <v>0.18531459252903559</v>
      </c>
      <c r="G45" s="52">
        <v>113051</v>
      </c>
      <c r="H45" s="43">
        <v>10757</v>
      </c>
      <c r="I45" s="43">
        <v>2689</v>
      </c>
      <c r="J45" s="13">
        <v>2689</v>
      </c>
      <c r="K45" s="13">
        <v>2689</v>
      </c>
      <c r="L45" s="13">
        <v>2690</v>
      </c>
      <c r="M45" s="27">
        <v>8764</v>
      </c>
      <c r="N45" s="27">
        <v>2191</v>
      </c>
      <c r="O45" s="27">
        <v>2191</v>
      </c>
      <c r="P45" s="27">
        <v>2191</v>
      </c>
      <c r="Q45" s="27">
        <v>2191</v>
      </c>
      <c r="R45" s="32">
        <v>1993</v>
      </c>
      <c r="S45" s="32">
        <v>498</v>
      </c>
      <c r="T45" s="32">
        <v>498</v>
      </c>
      <c r="U45" s="32">
        <v>498</v>
      </c>
      <c r="V45" s="32">
        <v>499</v>
      </c>
    </row>
    <row r="46" spans="1:22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f t="shared" si="0"/>
        <v>0.54520715889820803</v>
      </c>
      <c r="F46" s="73">
        <f t="shared" si="1"/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f t="shared" si="0"/>
        <v>0.53444598436279789</v>
      </c>
      <c r="F47" s="73">
        <f t="shared" si="1"/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f t="shared" si="0"/>
        <v>0.43382559774964841</v>
      </c>
      <c r="F48" s="73">
        <f t="shared" si="1"/>
        <v>0.56617440225035165</v>
      </c>
      <c r="G48" s="52">
        <v>14220</v>
      </c>
      <c r="H48" s="43">
        <v>13330</v>
      </c>
      <c r="I48" s="43">
        <v>3333</v>
      </c>
      <c r="J48" s="13">
        <v>3333</v>
      </c>
      <c r="K48" s="13">
        <v>3333</v>
      </c>
      <c r="L48" s="13">
        <v>3331</v>
      </c>
      <c r="M48" s="27">
        <v>5783</v>
      </c>
      <c r="N48" s="27">
        <v>1446</v>
      </c>
      <c r="O48" s="27">
        <v>1446</v>
      </c>
      <c r="P48" s="27">
        <v>1446</v>
      </c>
      <c r="Q48" s="27">
        <v>1445</v>
      </c>
      <c r="R48" s="32">
        <v>7547</v>
      </c>
      <c r="S48" s="32">
        <v>1887</v>
      </c>
      <c r="T48" s="32">
        <v>1887</v>
      </c>
      <c r="U48" s="32">
        <v>1887</v>
      </c>
      <c r="V48" s="32">
        <v>1886</v>
      </c>
    </row>
    <row r="49" spans="1:22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f t="shared" si="0"/>
        <v>0.4304814287422416</v>
      </c>
      <c r="F49" s="73">
        <f t="shared" si="1"/>
        <v>0.5695185712577584</v>
      </c>
      <c r="G49" s="52"/>
      <c r="H49" s="43">
        <v>0</v>
      </c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f t="shared" si="0"/>
        <v>0.44104957786290772</v>
      </c>
      <c r="F50" s="73">
        <f t="shared" si="1"/>
        <v>0.55895042213709223</v>
      </c>
      <c r="G50" s="52">
        <v>53774</v>
      </c>
      <c r="H50" s="43">
        <v>7266</v>
      </c>
      <c r="I50" s="43">
        <v>1817</v>
      </c>
      <c r="J50" s="13">
        <v>1817</v>
      </c>
      <c r="K50" s="13">
        <v>1817</v>
      </c>
      <c r="L50" s="13">
        <v>1815</v>
      </c>
      <c r="M50" s="27">
        <v>3205</v>
      </c>
      <c r="N50" s="27">
        <v>801</v>
      </c>
      <c r="O50" s="27">
        <v>801</v>
      </c>
      <c r="P50" s="27">
        <v>801</v>
      </c>
      <c r="Q50" s="27">
        <v>802</v>
      </c>
      <c r="R50" s="32">
        <v>4061</v>
      </c>
      <c r="S50" s="32">
        <v>1016</v>
      </c>
      <c r="T50" s="32">
        <v>1016</v>
      </c>
      <c r="U50" s="32">
        <v>1016</v>
      </c>
      <c r="V50" s="32">
        <v>1013</v>
      </c>
    </row>
    <row r="51" spans="1:22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f t="shared" si="0"/>
        <v>0.85633633633633632</v>
      </c>
      <c r="F51" s="73">
        <f t="shared" si="1"/>
        <v>0.14366366366366368</v>
      </c>
      <c r="G51" s="52">
        <v>8325</v>
      </c>
      <c r="H51" s="43">
        <v>833</v>
      </c>
      <c r="I51" s="43">
        <v>208</v>
      </c>
      <c r="J51" s="13">
        <v>208</v>
      </c>
      <c r="K51" s="13">
        <v>208</v>
      </c>
      <c r="L51" s="13">
        <v>209</v>
      </c>
      <c r="M51" s="27">
        <v>713</v>
      </c>
      <c r="N51" s="27">
        <v>178</v>
      </c>
      <c r="O51" s="27">
        <v>178</v>
      </c>
      <c r="P51" s="27">
        <v>178</v>
      </c>
      <c r="Q51" s="27">
        <v>179</v>
      </c>
      <c r="R51" s="32">
        <v>120</v>
      </c>
      <c r="S51" s="32">
        <v>30</v>
      </c>
      <c r="T51" s="32">
        <v>30</v>
      </c>
      <c r="U51" s="32">
        <v>30</v>
      </c>
      <c r="V51" s="32">
        <v>30</v>
      </c>
    </row>
    <row r="52" spans="1:22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f t="shared" si="0"/>
        <v>0.53672975122006972</v>
      </c>
      <c r="F52" s="73">
        <f t="shared" si="1"/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f t="shared" si="0"/>
        <v>0.53672975122006972</v>
      </c>
      <c r="F53" s="73">
        <f t="shared" si="1"/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f t="shared" si="0"/>
        <v>0.53672975122006972</v>
      </c>
      <c r="F58" s="73">
        <f t="shared" si="1"/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f t="shared" si="0"/>
        <v>0.53672975122006972</v>
      </c>
      <c r="F62" s="73">
        <f t="shared" si="1"/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f t="shared" si="0"/>
        <v>0.53672975122006972</v>
      </c>
      <c r="F65" s="73">
        <f t="shared" si="1"/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f t="shared" si="0"/>
        <v>0.53672975122006972</v>
      </c>
      <c r="F66" s="73">
        <f t="shared" si="1"/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f t="shared" si="0"/>
        <v>0.53672975122006972</v>
      </c>
      <c r="F67" s="73">
        <f t="shared" si="1"/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72"/>
      <c r="D80" s="72"/>
      <c r="E80" s="73"/>
      <c r="F80" s="73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73">
        <f>SUM(C7:C80)</f>
        <v>8397563</v>
      </c>
      <c r="D81" s="73">
        <f>SUM(D7:D80)</f>
        <v>7052450</v>
      </c>
      <c r="E81" s="73">
        <f t="shared" ref="E81" si="2">C81/(C81+D81)</f>
        <v>0.54353112842040974</v>
      </c>
      <c r="F81" s="73">
        <f t="shared" ref="F81" si="3">1-E81</f>
        <v>0.45646887157959026</v>
      </c>
      <c r="G81" s="54">
        <f t="shared" ref="G81:V81" si="4">SUM(G7:G80)</f>
        <v>822585</v>
      </c>
      <c r="H81" s="54">
        <f t="shared" si="4"/>
        <v>223743</v>
      </c>
      <c r="I81" s="54">
        <f t="shared" si="4"/>
        <v>55938</v>
      </c>
      <c r="J81" s="8">
        <f t="shared" si="4"/>
        <v>55938</v>
      </c>
      <c r="K81" s="8">
        <f t="shared" si="4"/>
        <v>55938</v>
      </c>
      <c r="L81" s="8">
        <f t="shared" si="4"/>
        <v>55929</v>
      </c>
      <c r="M81" s="8">
        <f t="shared" si="4"/>
        <v>121927</v>
      </c>
      <c r="N81" s="8">
        <f t="shared" si="4"/>
        <v>30483</v>
      </c>
      <c r="O81" s="8">
        <f t="shared" si="4"/>
        <v>30483</v>
      </c>
      <c r="P81" s="8">
        <f t="shared" si="4"/>
        <v>30483</v>
      </c>
      <c r="Q81" s="8">
        <f t="shared" si="4"/>
        <v>30478</v>
      </c>
      <c r="R81" s="8">
        <f t="shared" si="4"/>
        <v>101816</v>
      </c>
      <c r="S81" s="8">
        <f t="shared" si="4"/>
        <v>25455</v>
      </c>
      <c r="T81" s="8">
        <f t="shared" si="4"/>
        <v>25455</v>
      </c>
      <c r="U81" s="8">
        <f t="shared" si="4"/>
        <v>25455</v>
      </c>
      <c r="V81" s="8">
        <f t="shared" si="4"/>
        <v>25451</v>
      </c>
    </row>
    <row r="82" spans="1:22" x14ac:dyDescent="0.2">
      <c r="H82" s="57"/>
      <c r="R82" s="10"/>
    </row>
    <row r="83" spans="1:22" x14ac:dyDescent="0.2">
      <c r="C83" s="74"/>
      <c r="D83" s="74"/>
      <c r="E83" s="74"/>
      <c r="F83" s="74"/>
      <c r="H83" s="57"/>
    </row>
    <row r="87" spans="1:22" ht="10.5" customHeight="1" x14ac:dyDescent="0.2"/>
  </sheetData>
  <sheetProtection sheet="1" objects="1" scenarios="1"/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H29" activePane="bottomRight" state="frozen"/>
      <selection pane="topRight" activeCell="G1" sqref="G1"/>
      <selection pane="bottomLeft" activeCell="A7" sqref="A7"/>
      <selection pane="bottomRight" activeCell="H39" sqref="H39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263</v>
      </c>
    </row>
    <row r="3" spans="1:22" ht="15.75" x14ac:dyDescent="0.25">
      <c r="B3" s="20" t="s">
        <v>262</v>
      </c>
      <c r="C3" s="70"/>
      <c r="D3" s="70"/>
      <c r="E3" s="70"/>
      <c r="F3" s="70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1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28"/>
      <c r="J6" s="196"/>
      <c r="K6" s="196"/>
      <c r="L6" s="196"/>
      <c r="M6" s="218"/>
      <c r="N6" s="67" t="s">
        <v>65</v>
      </c>
      <c r="O6" s="67" t="s">
        <v>66</v>
      </c>
      <c r="P6" s="67" t="s">
        <v>67</v>
      </c>
      <c r="Q6" s="67" t="s">
        <v>68</v>
      </c>
      <c r="R6" s="218"/>
      <c r="S6" s="67" t="s">
        <v>65</v>
      </c>
      <c r="T6" s="67" t="s">
        <v>66</v>
      </c>
      <c r="U6" s="67" t="s">
        <v>67</v>
      </c>
      <c r="V6" s="67" t="s">
        <v>68</v>
      </c>
    </row>
    <row r="7" spans="1:22" x14ac:dyDescent="0.2">
      <c r="A7" s="27">
        <v>1</v>
      </c>
      <c r="B7" s="3" t="s">
        <v>2</v>
      </c>
      <c r="C7" s="72">
        <v>222</v>
      </c>
      <c r="D7" s="72">
        <v>8167</v>
      </c>
      <c r="E7" s="73">
        <f t="shared" ref="E7:E67" si="0">C7/(C7+D7)</f>
        <v>2.6463225652640362E-2</v>
      </c>
      <c r="F7" s="73">
        <f t="shared" ref="F7:F67" si="1">1-E7</f>
        <v>0.97353677434735963</v>
      </c>
      <c r="G7" s="52">
        <f t="shared" ref="G7:G30" si="2">C7+D7</f>
        <v>8389</v>
      </c>
      <c r="H7" s="43"/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72">
        <v>1082</v>
      </c>
      <c r="D8" s="72">
        <v>13789</v>
      </c>
      <c r="E8" s="73">
        <f t="shared" si="0"/>
        <v>7.2759061260170801E-2</v>
      </c>
      <c r="F8" s="73">
        <f t="shared" si="1"/>
        <v>0.92724093873982916</v>
      </c>
      <c r="G8" s="52">
        <f t="shared" si="2"/>
        <v>14871</v>
      </c>
      <c r="H8" s="43"/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72">
        <v>17087</v>
      </c>
      <c r="D9" s="72">
        <v>474</v>
      </c>
      <c r="E9" s="73">
        <f t="shared" si="0"/>
        <v>0.97300837082170721</v>
      </c>
      <c r="F9" s="73">
        <f t="shared" si="1"/>
        <v>2.6991629178292786E-2</v>
      </c>
      <c r="G9" s="52">
        <f t="shared" si="2"/>
        <v>17561</v>
      </c>
      <c r="H9" s="43"/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f t="shared" si="0"/>
        <v>0.11076579807155949</v>
      </c>
      <c r="F10" s="73">
        <f t="shared" si="1"/>
        <v>0.88923420192844049</v>
      </c>
      <c r="G10" s="52">
        <f t="shared" si="2"/>
        <v>12549</v>
      </c>
      <c r="H10" s="43"/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f t="shared" si="0"/>
        <v>0.16322158301924222</v>
      </c>
      <c r="F11" s="73">
        <f t="shared" si="1"/>
        <v>0.83677841698075772</v>
      </c>
      <c r="G11" s="52">
        <f t="shared" si="2"/>
        <v>25205</v>
      </c>
      <c r="H11" s="43"/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f t="shared" si="0"/>
        <v>2.3367863165502288E-2</v>
      </c>
      <c r="F12" s="73">
        <f t="shared" si="1"/>
        <v>0.97663213683449768</v>
      </c>
      <c r="G12" s="52">
        <f t="shared" si="2"/>
        <v>8302</v>
      </c>
      <c r="H12" s="43"/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f t="shared" si="0"/>
        <v>0.37550572843800811</v>
      </c>
      <c r="F13" s="73">
        <f t="shared" si="1"/>
        <v>0.62449427156199189</v>
      </c>
      <c r="G13" s="52">
        <f t="shared" si="2"/>
        <v>26447</v>
      </c>
      <c r="H13" s="43"/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f t="shared" si="0"/>
        <v>5.0426418088060296E-2</v>
      </c>
      <c r="F14" s="73">
        <f t="shared" si="1"/>
        <v>0.94957358191193975</v>
      </c>
      <c r="G14" s="52">
        <f t="shared" si="2"/>
        <v>20168</v>
      </c>
      <c r="H14" s="43"/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f t="shared" si="0"/>
        <v>0.89731567720543204</v>
      </c>
      <c r="F15" s="73">
        <f t="shared" si="1"/>
        <v>0.10268432279456796</v>
      </c>
      <c r="G15" s="52">
        <f t="shared" si="2"/>
        <v>47349</v>
      </c>
      <c r="H15" s="43"/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f t="shared" si="0"/>
        <v>8.6658591451808265E-2</v>
      </c>
      <c r="F16" s="73">
        <f t="shared" si="1"/>
        <v>0.91334140854819168</v>
      </c>
      <c r="G16" s="52">
        <f t="shared" si="2"/>
        <v>28895</v>
      </c>
      <c r="H16" s="43"/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f t="shared" si="0"/>
        <v>0.95541082164328661</v>
      </c>
      <c r="F17" s="73">
        <f t="shared" si="1"/>
        <v>4.4589178356713388E-2</v>
      </c>
      <c r="G17" s="52">
        <f t="shared" si="2"/>
        <v>13972</v>
      </c>
      <c r="H17" s="43"/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f t="shared" si="0"/>
        <v>0.34022677490014175</v>
      </c>
      <c r="F18" s="73">
        <f t="shared" si="1"/>
        <v>0.65977322509985825</v>
      </c>
      <c r="G18" s="52">
        <f t="shared" si="2"/>
        <v>15522</v>
      </c>
      <c r="H18" s="43"/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f t="shared" si="0"/>
        <v>5.0309088517690385E-2</v>
      </c>
      <c r="F19" s="73">
        <f t="shared" si="1"/>
        <v>0.94969091148230966</v>
      </c>
      <c r="G19" s="52">
        <f t="shared" si="2"/>
        <v>15206</v>
      </c>
      <c r="H19" s="43"/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f t="shared" si="0"/>
        <v>1.3404333455747338E-2</v>
      </c>
      <c r="F20" s="73">
        <f t="shared" si="1"/>
        <v>0.98659566654425268</v>
      </c>
      <c r="G20" s="52">
        <f t="shared" si="2"/>
        <v>10892</v>
      </c>
      <c r="H20" s="43"/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f t="shared" si="0"/>
        <v>0.92104813443463396</v>
      </c>
      <c r="F21" s="73">
        <f t="shared" si="1"/>
        <v>7.8951865565366042E-2</v>
      </c>
      <c r="G21" s="52">
        <f t="shared" si="2"/>
        <v>17555</v>
      </c>
      <c r="H21" s="43"/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f t="shared" si="0"/>
        <v>7.9047257544126018E-2</v>
      </c>
      <c r="F22" s="73">
        <f t="shared" si="1"/>
        <v>0.920952742455874</v>
      </c>
      <c r="G22" s="52">
        <f t="shared" si="2"/>
        <v>10538</v>
      </c>
      <c r="H22" s="43"/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f t="shared" si="0"/>
        <v>9.6693699313786657E-3</v>
      </c>
      <c r="F23" s="73">
        <f t="shared" si="1"/>
        <v>0.99033063006862132</v>
      </c>
      <c r="G23" s="52">
        <f t="shared" si="2"/>
        <v>9618</v>
      </c>
      <c r="H23" s="43"/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f t="shared" si="0"/>
        <v>8.2579740623904663E-2</v>
      </c>
      <c r="F24" s="73">
        <f t="shared" si="1"/>
        <v>0.91742025937609539</v>
      </c>
      <c r="G24" s="52">
        <f t="shared" si="2"/>
        <v>14265</v>
      </c>
      <c r="H24" s="43"/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f t="shared" si="0"/>
        <v>9.4284138945046864E-2</v>
      </c>
      <c r="F25" s="73">
        <f t="shared" si="1"/>
        <v>0.90571586105495316</v>
      </c>
      <c r="G25" s="52">
        <f t="shared" si="2"/>
        <v>5441</v>
      </c>
      <c r="H25" s="43"/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f t="shared" si="0"/>
        <v>0.40482439695038119</v>
      </c>
      <c r="F26" s="73">
        <f t="shared" si="1"/>
        <v>0.59517560304961881</v>
      </c>
      <c r="G26" s="52">
        <f t="shared" si="2"/>
        <v>24003</v>
      </c>
      <c r="H26" s="43"/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f t="shared" si="0"/>
        <v>8.6515873548560301E-2</v>
      </c>
      <c r="F27" s="73">
        <f t="shared" si="1"/>
        <v>0.91348412645143973</v>
      </c>
      <c r="G27" s="52">
        <f t="shared" si="2"/>
        <v>14899</v>
      </c>
      <c r="H27" s="43"/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f t="shared" si="0"/>
        <v>0.17885793321477969</v>
      </c>
      <c r="F28" s="73">
        <f t="shared" si="1"/>
        <v>0.82114206678522028</v>
      </c>
      <c r="G28" s="52">
        <f t="shared" si="2"/>
        <v>25305</v>
      </c>
      <c r="H28" s="43"/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f t="shared" si="0"/>
        <v>6.9825982269891645E-2</v>
      </c>
      <c r="F29" s="73">
        <f t="shared" si="1"/>
        <v>0.93017401773010833</v>
      </c>
      <c r="G29" s="52">
        <f t="shared" si="2"/>
        <v>18274</v>
      </c>
      <c r="H29" s="43"/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f t="shared" si="0"/>
        <v>0.12896792421472494</v>
      </c>
      <c r="F30" s="73">
        <f t="shared" si="1"/>
        <v>0.87103207578527508</v>
      </c>
      <c r="G30" s="52">
        <f t="shared" si="2"/>
        <v>18051</v>
      </c>
      <c r="H30" s="43"/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f t="shared" si="0"/>
        <v>0.53672975122006972</v>
      </c>
      <c r="F31" s="73">
        <f t="shared" si="1"/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f t="shared" si="0"/>
        <v>0.54520715889820803</v>
      </c>
      <c r="F32" s="73">
        <f t="shared" si="1"/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f t="shared" si="0"/>
        <v>0.53672975122006972</v>
      </c>
      <c r="F33" s="73">
        <f t="shared" si="1"/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f t="shared" si="0"/>
        <v>0.53672975122006972</v>
      </c>
      <c r="F34" s="73">
        <f t="shared" si="1"/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f t="shared" si="0"/>
        <v>0.53672975122006972</v>
      </c>
      <c r="F35" s="73">
        <f t="shared" si="1"/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f t="shared" si="0"/>
        <v>0.53672975122006972</v>
      </c>
      <c r="F36" s="73">
        <f t="shared" si="1"/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f t="shared" si="0"/>
        <v>0.53672975122006972</v>
      </c>
      <c r="F37" s="73">
        <f t="shared" si="1"/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f t="shared" si="0"/>
        <v>0.53672975122006972</v>
      </c>
      <c r="F38" s="73">
        <f t="shared" si="1"/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f t="shared" si="0"/>
        <v>0.53672975122006972</v>
      </c>
      <c r="F39" s="73">
        <f t="shared" si="1"/>
        <v>0.46327024877993028</v>
      </c>
      <c r="G39" s="52"/>
      <c r="H39" s="43">
        <v>5700</v>
      </c>
      <c r="I39" s="43">
        <v>1425</v>
      </c>
      <c r="J39" s="13">
        <v>1425</v>
      </c>
      <c r="K39" s="13">
        <v>1425</v>
      </c>
      <c r="L39" s="13">
        <v>1425</v>
      </c>
      <c r="M39" s="27">
        <v>3059</v>
      </c>
      <c r="N39" s="27">
        <v>765</v>
      </c>
      <c r="O39" s="27">
        <v>765</v>
      </c>
      <c r="P39" s="27">
        <v>765</v>
      </c>
      <c r="Q39" s="27">
        <v>764</v>
      </c>
      <c r="R39" s="32">
        <v>2641</v>
      </c>
      <c r="S39" s="32">
        <v>660</v>
      </c>
      <c r="T39" s="32">
        <v>660</v>
      </c>
      <c r="U39" s="32">
        <v>660</v>
      </c>
      <c r="V39" s="32">
        <v>661</v>
      </c>
    </row>
    <row r="40" spans="1:22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f t="shared" si="0"/>
        <v>0.53672975122006972</v>
      </c>
      <c r="F40" s="73">
        <f t="shared" si="1"/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f t="shared" si="0"/>
        <v>0.83621345477214371</v>
      </c>
      <c r="F41" s="73">
        <f t="shared" si="1"/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f t="shared" si="0"/>
        <v>0.74116272275781481</v>
      </c>
      <c r="F42" s="73">
        <f t="shared" si="1"/>
        <v>0.25883727724218519</v>
      </c>
      <c r="G42" s="52">
        <f t="shared" ref="G42:G80" si="3">C42+D42</f>
        <v>27384</v>
      </c>
      <c r="H42" s="43"/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f t="shared" si="0"/>
        <v>0.85350083657091003</v>
      </c>
      <c r="F43" s="73">
        <f t="shared" si="1"/>
        <v>0.14649916342908997</v>
      </c>
      <c r="G43" s="52">
        <f t="shared" si="3"/>
        <v>70526</v>
      </c>
      <c r="H43" s="43"/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f t="shared" si="0"/>
        <v>0.84297417297229693</v>
      </c>
      <c r="F44" s="73">
        <f t="shared" si="1"/>
        <v>0.15702582702770307</v>
      </c>
      <c r="G44" s="52">
        <f>C44+D44+91</f>
        <v>112028</v>
      </c>
      <c r="H44" s="43"/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f t="shared" si="0"/>
        <v>0.81468540747096441</v>
      </c>
      <c r="F45" s="73">
        <f t="shared" si="1"/>
        <v>0.18531459252903559</v>
      </c>
      <c r="G45" s="52">
        <f t="shared" si="3"/>
        <v>113051</v>
      </c>
      <c r="H45" s="43"/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f t="shared" si="0"/>
        <v>0.54520715889820803</v>
      </c>
      <c r="F46" s="73">
        <f t="shared" si="1"/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f t="shared" si="0"/>
        <v>0.53444598436279789</v>
      </c>
      <c r="F47" s="73">
        <f t="shared" si="1"/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f t="shared" si="0"/>
        <v>0.43382559774964841</v>
      </c>
      <c r="F48" s="73">
        <f t="shared" si="1"/>
        <v>0.56617440225035165</v>
      </c>
      <c r="G48" s="52">
        <f t="shared" si="3"/>
        <v>14220</v>
      </c>
      <c r="H48" s="43"/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f t="shared" si="0"/>
        <v>0.4304814287422416</v>
      </c>
      <c r="F49" s="73">
        <f t="shared" si="1"/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f t="shared" si="0"/>
        <v>0.44104957786290772</v>
      </c>
      <c r="F50" s="73">
        <f t="shared" si="1"/>
        <v>0.55895042213709223</v>
      </c>
      <c r="G50" s="52">
        <f t="shared" si="3"/>
        <v>53774</v>
      </c>
      <c r="H50" s="43"/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f t="shared" si="0"/>
        <v>0.85633633633633632</v>
      </c>
      <c r="F51" s="73">
        <f t="shared" si="1"/>
        <v>0.14366366366366368</v>
      </c>
      <c r="G51" s="52">
        <f t="shared" si="3"/>
        <v>8325</v>
      </c>
      <c r="H51" s="43"/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f t="shared" si="0"/>
        <v>0.53672975122006972</v>
      </c>
      <c r="F52" s="73">
        <f t="shared" si="1"/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f t="shared" si="0"/>
        <v>0.53672975122006972</v>
      </c>
      <c r="F53" s="73">
        <f t="shared" si="1"/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f t="shared" si="0"/>
        <v>0.53672975122006972</v>
      </c>
      <c r="F58" s="73">
        <f t="shared" si="1"/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f t="shared" si="0"/>
        <v>0.53672975122006972</v>
      </c>
      <c r="F62" s="73">
        <f t="shared" si="1"/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f t="shared" si="0"/>
        <v>0.53672975122006972</v>
      </c>
      <c r="F65" s="73">
        <f t="shared" si="1"/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f t="shared" si="0"/>
        <v>0.53672975122006972</v>
      </c>
      <c r="F66" s="73">
        <f t="shared" si="1"/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f t="shared" si="0"/>
        <v>0.53672975122006972</v>
      </c>
      <c r="F67" s="73">
        <f t="shared" si="1"/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72"/>
      <c r="D80" s="72"/>
      <c r="E80" s="73"/>
      <c r="F80" s="73"/>
      <c r="G80" s="52">
        <f t="shared" si="3"/>
        <v>0</v>
      </c>
      <c r="H80" s="43"/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73">
        <f>SUM(C7:C80)</f>
        <v>8397563</v>
      </c>
      <c r="D81" s="73">
        <f>SUM(D7:D80)</f>
        <v>7052450</v>
      </c>
      <c r="E81" s="73">
        <f t="shared" ref="E81" si="4">C81/(C81+D81)</f>
        <v>0.54353112842040974</v>
      </c>
      <c r="F81" s="73">
        <f t="shared" ref="F81" si="5">1-E81</f>
        <v>0.45646887157959026</v>
      </c>
      <c r="G81" s="54">
        <f t="shared" ref="G81:V81" si="6">SUM(G7:G80)</f>
        <v>822585</v>
      </c>
      <c r="H81" s="54">
        <f t="shared" si="6"/>
        <v>5700</v>
      </c>
      <c r="I81" s="54">
        <f t="shared" si="6"/>
        <v>1425</v>
      </c>
      <c r="J81" s="8">
        <f t="shared" si="6"/>
        <v>1425</v>
      </c>
      <c r="K81" s="8">
        <f t="shared" si="6"/>
        <v>1425</v>
      </c>
      <c r="L81" s="8">
        <f t="shared" si="6"/>
        <v>1425</v>
      </c>
      <c r="M81" s="8">
        <f t="shared" si="6"/>
        <v>3059</v>
      </c>
      <c r="N81" s="8">
        <f t="shared" si="6"/>
        <v>765</v>
      </c>
      <c r="O81" s="8">
        <f t="shared" si="6"/>
        <v>765</v>
      </c>
      <c r="P81" s="8">
        <f t="shared" si="6"/>
        <v>765</v>
      </c>
      <c r="Q81" s="8">
        <f t="shared" si="6"/>
        <v>764</v>
      </c>
      <c r="R81" s="8">
        <f t="shared" si="6"/>
        <v>2641</v>
      </c>
      <c r="S81" s="8">
        <f t="shared" si="6"/>
        <v>660</v>
      </c>
      <c r="T81" s="8">
        <f t="shared" si="6"/>
        <v>660</v>
      </c>
      <c r="U81" s="8">
        <f t="shared" si="6"/>
        <v>660</v>
      </c>
      <c r="V81" s="8">
        <f t="shared" si="6"/>
        <v>661</v>
      </c>
    </row>
    <row r="82" spans="1:22" x14ac:dyDescent="0.2">
      <c r="H82" s="57"/>
      <c r="R82" s="10"/>
    </row>
    <row r="83" spans="1:22" x14ac:dyDescent="0.2">
      <c r="C83" s="74"/>
      <c r="D83" s="74"/>
      <c r="E83" s="74"/>
      <c r="F83" s="74"/>
      <c r="H83" s="57"/>
    </row>
    <row r="87" spans="1:22" ht="10.5" customHeight="1" x14ac:dyDescent="0.2"/>
  </sheetData>
  <sheetProtection sheet="1" objects="1" scenarios="1"/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H37" activePane="bottomRight" state="frozen"/>
      <selection pane="topRight" activeCell="G1" sqref="G1"/>
      <selection pane="bottomLeft" activeCell="A7" sqref="A7"/>
      <selection pane="bottomRight" activeCell="H39" sqref="H39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267</v>
      </c>
    </row>
    <row r="3" spans="1:22" ht="15.75" x14ac:dyDescent="0.25">
      <c r="B3" s="20" t="s">
        <v>268</v>
      </c>
      <c r="C3" s="70"/>
      <c r="D3" s="70"/>
      <c r="E3" s="70"/>
      <c r="F3" s="70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1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28"/>
      <c r="J6" s="196"/>
      <c r="K6" s="196"/>
      <c r="L6" s="196"/>
      <c r="M6" s="218"/>
      <c r="N6" s="67" t="s">
        <v>65</v>
      </c>
      <c r="O6" s="67" t="s">
        <v>66</v>
      </c>
      <c r="P6" s="67" t="s">
        <v>67</v>
      </c>
      <c r="Q6" s="67" t="s">
        <v>68</v>
      </c>
      <c r="R6" s="218"/>
      <c r="S6" s="67" t="s">
        <v>65</v>
      </c>
      <c r="T6" s="67" t="s">
        <v>66</v>
      </c>
      <c r="U6" s="67" t="s">
        <v>67</v>
      </c>
      <c r="V6" s="67" t="s">
        <v>68</v>
      </c>
    </row>
    <row r="7" spans="1:22" x14ac:dyDescent="0.2">
      <c r="A7" s="27">
        <v>1</v>
      </c>
      <c r="B7" s="3" t="s">
        <v>2</v>
      </c>
      <c r="C7" s="72">
        <v>222</v>
      </c>
      <c r="D7" s="72">
        <v>8167</v>
      </c>
      <c r="E7" s="73">
        <v>2.6463225652640362E-2</v>
      </c>
      <c r="F7" s="73">
        <v>0.97353677434735963</v>
      </c>
      <c r="G7" s="52">
        <v>8389</v>
      </c>
      <c r="H7" s="43"/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72">
        <v>1082</v>
      </c>
      <c r="D8" s="72">
        <v>13789</v>
      </c>
      <c r="E8" s="73">
        <v>7.2759061260170801E-2</v>
      </c>
      <c r="F8" s="73">
        <v>0.92724093873982916</v>
      </c>
      <c r="G8" s="52">
        <v>14871</v>
      </c>
      <c r="H8" s="43"/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72">
        <v>17087</v>
      </c>
      <c r="D9" s="72">
        <v>474</v>
      </c>
      <c r="E9" s="73">
        <v>0.97300837082170721</v>
      </c>
      <c r="F9" s="73">
        <v>2.6991629178292786E-2</v>
      </c>
      <c r="G9" s="52">
        <v>17561</v>
      </c>
      <c r="H9" s="43"/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v>0.11076579807155949</v>
      </c>
      <c r="F10" s="73">
        <v>0.88923420192844049</v>
      </c>
      <c r="G10" s="52">
        <v>12549</v>
      </c>
      <c r="H10" s="43"/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v>0.16322158301924222</v>
      </c>
      <c r="F11" s="73">
        <v>0.83677841698075772</v>
      </c>
      <c r="G11" s="52">
        <v>25205</v>
      </c>
      <c r="H11" s="43"/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v>2.3367863165502288E-2</v>
      </c>
      <c r="F12" s="73">
        <v>0.97663213683449768</v>
      </c>
      <c r="G12" s="52">
        <v>8302</v>
      </c>
      <c r="H12" s="43"/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v>0.37550572843800811</v>
      </c>
      <c r="F13" s="73">
        <v>0.62449427156199189</v>
      </c>
      <c r="G13" s="52">
        <v>26447</v>
      </c>
      <c r="H13" s="43"/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v>5.0426418088060296E-2</v>
      </c>
      <c r="F14" s="73">
        <v>0.94957358191193975</v>
      </c>
      <c r="G14" s="52">
        <v>20168</v>
      </c>
      <c r="H14" s="43"/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v>0.89731567720543204</v>
      </c>
      <c r="F15" s="73">
        <v>0.10268432279456796</v>
      </c>
      <c r="G15" s="52">
        <v>47349</v>
      </c>
      <c r="H15" s="43"/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v>8.6658591451808265E-2</v>
      </c>
      <c r="F16" s="73">
        <v>0.91334140854819168</v>
      </c>
      <c r="G16" s="52">
        <v>28895</v>
      </c>
      <c r="H16" s="43"/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v>0.95541082164328661</v>
      </c>
      <c r="F17" s="73">
        <v>4.4589178356713388E-2</v>
      </c>
      <c r="G17" s="52">
        <v>13972</v>
      </c>
      <c r="H17" s="43"/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v>0.34022677490014175</v>
      </c>
      <c r="F18" s="73">
        <v>0.65977322509985825</v>
      </c>
      <c r="G18" s="52">
        <v>15522</v>
      </c>
      <c r="H18" s="43"/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v>5.0309088517690385E-2</v>
      </c>
      <c r="F19" s="73">
        <v>0.94969091148230966</v>
      </c>
      <c r="G19" s="52">
        <v>15206</v>
      </c>
      <c r="H19" s="43"/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v>1.3404333455747338E-2</v>
      </c>
      <c r="F20" s="73">
        <v>0.98659566654425268</v>
      </c>
      <c r="G20" s="52">
        <v>10892</v>
      </c>
      <c r="H20" s="43"/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v>0.92104813443463396</v>
      </c>
      <c r="F21" s="73">
        <v>7.8951865565366042E-2</v>
      </c>
      <c r="G21" s="52">
        <v>17555</v>
      </c>
      <c r="H21" s="43"/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v>7.9047257544126018E-2</v>
      </c>
      <c r="F22" s="73">
        <v>0.920952742455874</v>
      </c>
      <c r="G22" s="52">
        <v>10538</v>
      </c>
      <c r="H22" s="43"/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v>9.6693699313786657E-3</v>
      </c>
      <c r="F23" s="73">
        <v>0.99033063006862132</v>
      </c>
      <c r="G23" s="52">
        <v>9618</v>
      </c>
      <c r="H23" s="43"/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v>8.2579740623904663E-2</v>
      </c>
      <c r="F24" s="73">
        <v>0.91742025937609539</v>
      </c>
      <c r="G24" s="52">
        <v>14265</v>
      </c>
      <c r="H24" s="43"/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v>9.4284138945046864E-2</v>
      </c>
      <c r="F25" s="73">
        <v>0.90571586105495316</v>
      </c>
      <c r="G25" s="52">
        <v>5441</v>
      </c>
      <c r="H25" s="43"/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v>0.40482439695038119</v>
      </c>
      <c r="F26" s="73">
        <v>0.59517560304961881</v>
      </c>
      <c r="G26" s="52">
        <v>24003</v>
      </c>
      <c r="H26" s="43"/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v>8.6515873548560301E-2</v>
      </c>
      <c r="F27" s="73">
        <v>0.91348412645143973</v>
      </c>
      <c r="G27" s="52">
        <v>14899</v>
      </c>
      <c r="H27" s="43"/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v>0.17885793321477969</v>
      </c>
      <c r="F28" s="73">
        <v>0.82114206678522028</v>
      </c>
      <c r="G28" s="52">
        <v>25305</v>
      </c>
      <c r="H28" s="43"/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v>6.9825982269891645E-2</v>
      </c>
      <c r="F29" s="73">
        <v>0.93017401773010833</v>
      </c>
      <c r="G29" s="52">
        <v>18274</v>
      </c>
      <c r="H29" s="43"/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v>0.12896792421472494</v>
      </c>
      <c r="F30" s="73">
        <v>0.87103207578527508</v>
      </c>
      <c r="G30" s="52">
        <v>18051</v>
      </c>
      <c r="H30" s="43"/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v>0.53672975122006972</v>
      </c>
      <c r="F31" s="73"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v>0.54520715889820803</v>
      </c>
      <c r="F32" s="73"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v>0.53672975122006972</v>
      </c>
      <c r="F33" s="73"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v>0.53672975122006972</v>
      </c>
      <c r="F34" s="73"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v>0.53672975122006972</v>
      </c>
      <c r="F35" s="73"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v>0.53672975122006972</v>
      </c>
      <c r="F36" s="73"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v>0.53672975122006972</v>
      </c>
      <c r="F37" s="73"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v>0.53672975122006972</v>
      </c>
      <c r="F38" s="73"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v>0.53672975122006972</v>
      </c>
      <c r="F39" s="73">
        <v>0.46327024877993028</v>
      </c>
      <c r="G39" s="52"/>
      <c r="H39" s="43">
        <v>100</v>
      </c>
      <c r="I39" s="43">
        <v>25</v>
      </c>
      <c r="J39" s="13">
        <v>25</v>
      </c>
      <c r="K39" s="13">
        <v>25</v>
      </c>
      <c r="L39" s="13">
        <v>25</v>
      </c>
      <c r="M39" s="27">
        <v>54</v>
      </c>
      <c r="N39" s="27">
        <v>14</v>
      </c>
      <c r="O39" s="27">
        <v>14</v>
      </c>
      <c r="P39" s="27">
        <v>14</v>
      </c>
      <c r="Q39" s="27">
        <v>12</v>
      </c>
      <c r="R39" s="32">
        <v>46</v>
      </c>
      <c r="S39" s="32">
        <v>11</v>
      </c>
      <c r="T39" s="32">
        <v>11</v>
      </c>
      <c r="U39" s="32">
        <v>11</v>
      </c>
      <c r="V39" s="32">
        <v>13</v>
      </c>
    </row>
    <row r="40" spans="1:22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v>0.53672975122006972</v>
      </c>
      <c r="F40" s="73"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v>0.83621345477214371</v>
      </c>
      <c r="F41" s="73"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v>0.74116272275781481</v>
      </c>
      <c r="F42" s="73">
        <v>0.25883727724218519</v>
      </c>
      <c r="G42" s="52">
        <v>27384</v>
      </c>
      <c r="H42" s="43"/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v>0.85350083657091003</v>
      </c>
      <c r="F43" s="73">
        <v>0.14649916342908997</v>
      </c>
      <c r="G43" s="52">
        <v>70526</v>
      </c>
      <c r="H43" s="43"/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v>0.84297417297229693</v>
      </c>
      <c r="F44" s="73">
        <v>0.15702582702770307</v>
      </c>
      <c r="G44" s="52">
        <v>112028</v>
      </c>
      <c r="H44" s="43"/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v>0.81468540747096441</v>
      </c>
      <c r="F45" s="73">
        <v>0.18531459252903559</v>
      </c>
      <c r="G45" s="52">
        <v>113051</v>
      </c>
      <c r="H45" s="43"/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v>0.54520715889820803</v>
      </c>
      <c r="F46" s="73"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v>0.53444598436279789</v>
      </c>
      <c r="F47" s="73"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v>0.43382559774964841</v>
      </c>
      <c r="F48" s="73">
        <v>0.56617440225035165</v>
      </c>
      <c r="G48" s="52">
        <v>14220</v>
      </c>
      <c r="H48" s="43"/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v>0.4304814287422416</v>
      </c>
      <c r="F49" s="73"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v>0.44104957786290772</v>
      </c>
      <c r="F50" s="73">
        <v>0.55895042213709223</v>
      </c>
      <c r="G50" s="52">
        <v>53774</v>
      </c>
      <c r="H50" s="43"/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v>0.85633633633633632</v>
      </c>
      <c r="F51" s="73">
        <v>0.14366366366366368</v>
      </c>
      <c r="G51" s="52">
        <v>8325</v>
      </c>
      <c r="H51" s="43"/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v>0.53672975122006972</v>
      </c>
      <c r="F52" s="73"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v>0.53672975122006972</v>
      </c>
      <c r="F53" s="73"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v>0.53672975122006972</v>
      </c>
      <c r="F58" s="73"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v>0.53672975122006972</v>
      </c>
      <c r="F62" s="73"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v>0.53672975122006972</v>
      </c>
      <c r="F65" s="73"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v>0.53672975122006972</v>
      </c>
      <c r="F66" s="73"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v>0.53672975122006972</v>
      </c>
      <c r="F67" s="73"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72"/>
      <c r="D80" s="72"/>
      <c r="E80" s="73"/>
      <c r="F80" s="73"/>
      <c r="G80" s="52">
        <v>0</v>
      </c>
      <c r="H80" s="43"/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73">
        <v>8397563</v>
      </c>
      <c r="D81" s="73">
        <v>7052450</v>
      </c>
      <c r="E81" s="73">
        <v>0.54353112842040974</v>
      </c>
      <c r="F81" s="73">
        <v>0.45646887157959026</v>
      </c>
      <c r="G81" s="54">
        <v>822585</v>
      </c>
      <c r="H81" s="54">
        <v>100</v>
      </c>
      <c r="I81" s="54">
        <v>25</v>
      </c>
      <c r="J81" s="8">
        <v>25</v>
      </c>
      <c r="K81" s="8">
        <v>25</v>
      </c>
      <c r="L81" s="8">
        <v>25</v>
      </c>
      <c r="M81" s="8">
        <v>54</v>
      </c>
      <c r="N81" s="8">
        <v>14</v>
      </c>
      <c r="O81" s="8">
        <v>14</v>
      </c>
      <c r="P81" s="8">
        <v>14</v>
      </c>
      <c r="Q81" s="8">
        <v>12</v>
      </c>
      <c r="R81" s="8">
        <v>46</v>
      </c>
      <c r="S81" s="8">
        <v>11</v>
      </c>
      <c r="T81" s="8">
        <v>11</v>
      </c>
      <c r="U81" s="8">
        <v>11</v>
      </c>
      <c r="V81" s="8">
        <v>13</v>
      </c>
    </row>
    <row r="82" spans="1:22" x14ac:dyDescent="0.2">
      <c r="H82" s="57"/>
      <c r="R82" s="10"/>
    </row>
    <row r="83" spans="1:22" x14ac:dyDescent="0.2">
      <c r="C83" s="74"/>
      <c r="D83" s="74"/>
      <c r="E83" s="74"/>
      <c r="F83" s="74"/>
      <c r="H83" s="57"/>
    </row>
    <row r="87" spans="1:22" ht="10.5" customHeight="1" x14ac:dyDescent="0.2"/>
  </sheetData>
  <sheetProtection sheet="1" objects="1" scenarios="1"/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H7" activePane="bottomRight" state="frozen"/>
      <selection pane="topRight" activeCell="G1" sqref="G1"/>
      <selection pane="bottomLeft" activeCell="A7" sqref="A7"/>
      <selection pane="bottomRight" activeCell="I12" sqref="I1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hidden="1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269</v>
      </c>
    </row>
    <row r="3" spans="1:22" ht="15.75" x14ac:dyDescent="0.25">
      <c r="B3" s="20" t="s">
        <v>270</v>
      </c>
      <c r="C3" s="70"/>
      <c r="D3" s="70"/>
      <c r="E3" s="70"/>
      <c r="F3" s="70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1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235"/>
      <c r="I6" s="228"/>
      <c r="J6" s="196"/>
      <c r="K6" s="196"/>
      <c r="L6" s="196"/>
      <c r="M6" s="218"/>
      <c r="N6" s="67" t="s">
        <v>65</v>
      </c>
      <c r="O6" s="67" t="s">
        <v>66</v>
      </c>
      <c r="P6" s="67" t="s">
        <v>67</v>
      </c>
      <c r="Q6" s="67" t="s">
        <v>68</v>
      </c>
      <c r="R6" s="218"/>
      <c r="S6" s="67" t="s">
        <v>65</v>
      </c>
      <c r="T6" s="67" t="s">
        <v>66</v>
      </c>
      <c r="U6" s="67" t="s">
        <v>67</v>
      </c>
      <c r="V6" s="67" t="s">
        <v>68</v>
      </c>
    </row>
    <row r="7" spans="1:22" x14ac:dyDescent="0.2">
      <c r="A7" s="27">
        <v>1</v>
      </c>
      <c r="B7" s="3" t="s">
        <v>2</v>
      </c>
      <c r="C7" s="72">
        <v>222</v>
      </c>
      <c r="D7" s="72">
        <v>8167</v>
      </c>
      <c r="E7" s="73">
        <v>2.6463225652640362E-2</v>
      </c>
      <c r="F7" s="73">
        <v>0.97353677434735963</v>
      </c>
      <c r="G7" s="52">
        <v>8389</v>
      </c>
      <c r="H7" s="43"/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72">
        <v>1082</v>
      </c>
      <c r="D8" s="72">
        <v>13789</v>
      </c>
      <c r="E8" s="73">
        <v>7.2759061260170801E-2</v>
      </c>
      <c r="F8" s="73">
        <v>0.92724093873982916</v>
      </c>
      <c r="G8" s="52">
        <v>14871</v>
      </c>
      <c r="H8" s="43"/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72">
        <v>17087</v>
      </c>
      <c r="D9" s="72">
        <v>474</v>
      </c>
      <c r="E9" s="73">
        <v>0.97300837082170721</v>
      </c>
      <c r="F9" s="73">
        <v>2.6991629178292786E-2</v>
      </c>
      <c r="G9" s="52">
        <v>17561</v>
      </c>
      <c r="H9" s="43"/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v>0.11076579807155949</v>
      </c>
      <c r="F10" s="73">
        <v>0.88923420192844049</v>
      </c>
      <c r="G10" s="52">
        <v>12549</v>
      </c>
      <c r="H10" s="43"/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v>0.16322158301924222</v>
      </c>
      <c r="F11" s="73">
        <v>0.83677841698075772</v>
      </c>
      <c r="G11" s="52">
        <v>25205</v>
      </c>
      <c r="H11" s="43"/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v>2.3367863165502288E-2</v>
      </c>
      <c r="F12" s="73">
        <v>0.97663213683449768</v>
      </c>
      <c r="G12" s="52">
        <v>8302</v>
      </c>
      <c r="H12" s="43"/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v>0.37550572843800811</v>
      </c>
      <c r="F13" s="73">
        <v>0.62449427156199189</v>
      </c>
      <c r="G13" s="52">
        <v>26447</v>
      </c>
      <c r="H13" s="43"/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v>5.0426418088060296E-2</v>
      </c>
      <c r="F14" s="73">
        <v>0.94957358191193975</v>
      </c>
      <c r="G14" s="52">
        <v>20168</v>
      </c>
      <c r="H14" s="43"/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v>0.89731567720543204</v>
      </c>
      <c r="F15" s="73">
        <v>0.10268432279456796</v>
      </c>
      <c r="G15" s="52">
        <v>47349</v>
      </c>
      <c r="H15" s="43"/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v>8.6658591451808265E-2</v>
      </c>
      <c r="F16" s="73">
        <v>0.91334140854819168</v>
      </c>
      <c r="G16" s="52">
        <v>28895</v>
      </c>
      <c r="H16" s="43"/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v>0.95541082164328661</v>
      </c>
      <c r="F17" s="73">
        <v>4.4589178356713388E-2</v>
      </c>
      <c r="G17" s="52">
        <v>13972</v>
      </c>
      <c r="H17" s="43"/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v>0.34022677490014175</v>
      </c>
      <c r="F18" s="73">
        <v>0.65977322509985825</v>
      </c>
      <c r="G18" s="52">
        <v>15522</v>
      </c>
      <c r="H18" s="43"/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v>5.0309088517690385E-2</v>
      </c>
      <c r="F19" s="73">
        <v>0.94969091148230966</v>
      </c>
      <c r="G19" s="52">
        <v>15206</v>
      </c>
      <c r="H19" s="43"/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v>1.3404333455747338E-2</v>
      </c>
      <c r="F20" s="73">
        <v>0.98659566654425268</v>
      </c>
      <c r="G20" s="52">
        <v>10892</v>
      </c>
      <c r="H20" s="43"/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v>0.92104813443463396</v>
      </c>
      <c r="F21" s="73">
        <v>7.8951865565366042E-2</v>
      </c>
      <c r="G21" s="52">
        <v>17555</v>
      </c>
      <c r="H21" s="43"/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v>7.9047257544126018E-2</v>
      </c>
      <c r="F22" s="73">
        <v>0.920952742455874</v>
      </c>
      <c r="G22" s="52">
        <v>10538</v>
      </c>
      <c r="H22" s="43"/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v>9.6693699313786657E-3</v>
      </c>
      <c r="F23" s="73">
        <v>0.99033063006862132</v>
      </c>
      <c r="G23" s="52">
        <v>9618</v>
      </c>
      <c r="H23" s="43"/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v>8.2579740623904663E-2</v>
      </c>
      <c r="F24" s="73">
        <v>0.91742025937609539</v>
      </c>
      <c r="G24" s="52">
        <v>14265</v>
      </c>
      <c r="H24" s="43"/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v>9.4284138945046864E-2</v>
      </c>
      <c r="F25" s="73">
        <v>0.90571586105495316</v>
      </c>
      <c r="G25" s="52">
        <v>5441</v>
      </c>
      <c r="H25" s="43"/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v>0.40482439695038119</v>
      </c>
      <c r="F26" s="73">
        <v>0.59517560304961881</v>
      </c>
      <c r="G26" s="52">
        <v>24003</v>
      </c>
      <c r="H26" s="43"/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v>8.6515873548560301E-2</v>
      </c>
      <c r="F27" s="73">
        <v>0.91348412645143973</v>
      </c>
      <c r="G27" s="52">
        <v>14899</v>
      </c>
      <c r="H27" s="43"/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v>0.17885793321477969</v>
      </c>
      <c r="F28" s="73">
        <v>0.82114206678522028</v>
      </c>
      <c r="G28" s="52">
        <v>25305</v>
      </c>
      <c r="H28" s="43"/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v>6.9825982269891645E-2</v>
      </c>
      <c r="F29" s="73">
        <v>0.93017401773010833</v>
      </c>
      <c r="G29" s="52">
        <v>18274</v>
      </c>
      <c r="H29" s="43"/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v>0.12896792421472494</v>
      </c>
      <c r="F30" s="73">
        <v>0.87103207578527508</v>
      </c>
      <c r="G30" s="52">
        <v>18051</v>
      </c>
      <c r="H30" s="43"/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v>0.53672975122006972</v>
      </c>
      <c r="F31" s="73"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v>0.54520715889820803</v>
      </c>
      <c r="F32" s="73"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v>0.53672975122006972</v>
      </c>
      <c r="F33" s="73"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v>0.53672975122006972</v>
      </c>
      <c r="F34" s="73"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v>0.53672975122006972</v>
      </c>
      <c r="F35" s="73"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v>0.53672975122006972</v>
      </c>
      <c r="F36" s="73"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v>0.53672975122006972</v>
      </c>
      <c r="F37" s="73"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v>0.53672975122006972</v>
      </c>
      <c r="F38" s="73"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v>0.53672975122006972</v>
      </c>
      <c r="F39" s="73">
        <v>0.46327024877993028</v>
      </c>
      <c r="G39" s="52"/>
      <c r="H39" s="43">
        <v>1200</v>
      </c>
      <c r="I39" s="43">
        <v>300</v>
      </c>
      <c r="J39" s="13">
        <v>300</v>
      </c>
      <c r="K39" s="13">
        <v>300</v>
      </c>
      <c r="L39" s="13">
        <v>300</v>
      </c>
      <c r="M39" s="27">
        <v>644</v>
      </c>
      <c r="N39" s="27">
        <v>161</v>
      </c>
      <c r="O39" s="27">
        <v>161</v>
      </c>
      <c r="P39" s="27">
        <v>161</v>
      </c>
      <c r="Q39" s="27">
        <v>161</v>
      </c>
      <c r="R39" s="32">
        <v>556</v>
      </c>
      <c r="S39" s="32">
        <v>139</v>
      </c>
      <c r="T39" s="32">
        <v>139</v>
      </c>
      <c r="U39" s="32">
        <v>139</v>
      </c>
      <c r="V39" s="32">
        <v>139</v>
      </c>
    </row>
    <row r="40" spans="1:22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v>0.53672975122006972</v>
      </c>
      <c r="F40" s="73"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v>0.83621345477214371</v>
      </c>
      <c r="F41" s="73"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v>0.74116272275781481</v>
      </c>
      <c r="F42" s="73">
        <v>0.25883727724218519</v>
      </c>
      <c r="G42" s="52">
        <v>27384</v>
      </c>
      <c r="H42" s="43"/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v>0.85350083657091003</v>
      </c>
      <c r="F43" s="73">
        <v>0.14649916342908997</v>
      </c>
      <c r="G43" s="52">
        <v>70526</v>
      </c>
      <c r="H43" s="43"/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v>0.84297417297229693</v>
      </c>
      <c r="F44" s="73">
        <v>0.15702582702770307</v>
      </c>
      <c r="G44" s="52">
        <v>112028</v>
      </c>
      <c r="H44" s="43"/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v>0.81468540747096441</v>
      </c>
      <c r="F45" s="73">
        <v>0.18531459252903559</v>
      </c>
      <c r="G45" s="52">
        <v>113051</v>
      </c>
      <c r="H45" s="43"/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v>0.54520715889820803</v>
      </c>
      <c r="F46" s="73"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v>0.53444598436279789</v>
      </c>
      <c r="F47" s="73"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v>0.43382559774964841</v>
      </c>
      <c r="F48" s="73">
        <v>0.56617440225035165</v>
      </c>
      <c r="G48" s="52">
        <v>14220</v>
      </c>
      <c r="H48" s="43"/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v>0.4304814287422416</v>
      </c>
      <c r="F49" s="73"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v>0.44104957786290772</v>
      </c>
      <c r="F50" s="73">
        <v>0.55895042213709223</v>
      </c>
      <c r="G50" s="52">
        <v>53774</v>
      </c>
      <c r="H50" s="43"/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v>0.85633633633633632</v>
      </c>
      <c r="F51" s="73">
        <v>0.14366366366366368</v>
      </c>
      <c r="G51" s="52">
        <v>8325</v>
      </c>
      <c r="H51" s="43"/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v>0.53672975122006972</v>
      </c>
      <c r="F52" s="73"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v>0.53672975122006972</v>
      </c>
      <c r="F53" s="73"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>
        <v>0</v>
      </c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>
        <v>0</v>
      </c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>
        <v>0</v>
      </c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v>0.53672975122006972</v>
      </c>
      <c r="F58" s="73"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>
        <v>0</v>
      </c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>
        <v>0</v>
      </c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>
        <v>0</v>
      </c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v>0.53672975122006972</v>
      </c>
      <c r="F62" s="73"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>
        <v>0</v>
      </c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v>0.53672975122006972</v>
      </c>
      <c r="F65" s="73"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v>0.53672975122006972</v>
      </c>
      <c r="F66" s="73"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v>0.53672975122006972</v>
      </c>
      <c r="F67" s="73"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>
        <v>0</v>
      </c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72"/>
      <c r="D80" s="72"/>
      <c r="E80" s="73"/>
      <c r="F80" s="73"/>
      <c r="G80" s="52">
        <v>0</v>
      </c>
      <c r="H80" s="43"/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73">
        <f>SUM(C7:C80)</f>
        <v>8397563</v>
      </c>
      <c r="D81" s="73">
        <f>SUM(D7:D80)</f>
        <v>7052450</v>
      </c>
      <c r="E81" s="73">
        <f t="shared" ref="E81" si="0">C81/(C81+D81)</f>
        <v>0.54353112842040974</v>
      </c>
      <c r="F81" s="73">
        <f t="shared" ref="F81" si="1">1-E81</f>
        <v>0.45646887157959026</v>
      </c>
      <c r="G81" s="54">
        <f t="shared" ref="G81:V81" si="2">SUM(G7:G80)</f>
        <v>822585</v>
      </c>
      <c r="H81" s="54">
        <f t="shared" si="2"/>
        <v>1200</v>
      </c>
      <c r="I81" s="54">
        <f t="shared" si="2"/>
        <v>300</v>
      </c>
      <c r="J81" s="8">
        <f t="shared" si="2"/>
        <v>300</v>
      </c>
      <c r="K81" s="8">
        <f t="shared" si="2"/>
        <v>300</v>
      </c>
      <c r="L81" s="8">
        <f t="shared" si="2"/>
        <v>300</v>
      </c>
      <c r="M81" s="8">
        <f t="shared" si="2"/>
        <v>644</v>
      </c>
      <c r="N81" s="8">
        <f t="shared" si="2"/>
        <v>161</v>
      </c>
      <c r="O81" s="8">
        <f t="shared" si="2"/>
        <v>161</v>
      </c>
      <c r="P81" s="8">
        <f t="shared" si="2"/>
        <v>161</v>
      </c>
      <c r="Q81" s="8">
        <f t="shared" si="2"/>
        <v>161</v>
      </c>
      <c r="R81" s="8">
        <f t="shared" si="2"/>
        <v>556</v>
      </c>
      <c r="S81" s="8">
        <f t="shared" si="2"/>
        <v>139</v>
      </c>
      <c r="T81" s="8">
        <f t="shared" si="2"/>
        <v>139</v>
      </c>
      <c r="U81" s="8">
        <f t="shared" si="2"/>
        <v>139</v>
      </c>
      <c r="V81" s="8">
        <f t="shared" si="2"/>
        <v>139</v>
      </c>
    </row>
    <row r="82" spans="1:22" x14ac:dyDescent="0.2">
      <c r="H82" s="57"/>
      <c r="R82" s="10"/>
    </row>
    <row r="83" spans="1:22" x14ac:dyDescent="0.2">
      <c r="C83" s="74"/>
      <c r="D83" s="74"/>
      <c r="E83" s="74"/>
      <c r="F83" s="74"/>
      <c r="H83" s="57"/>
    </row>
    <row r="87" spans="1:22" ht="10.5" customHeight="1" x14ac:dyDescent="0.2"/>
  </sheetData>
  <sheetProtection sheet="1" objects="1" scenarios="1"/>
  <mergeCells count="18"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  <mergeCell ref="A4:A6"/>
    <mergeCell ref="B4:B6"/>
    <mergeCell ref="C4:F4"/>
    <mergeCell ref="G4:G6"/>
    <mergeCell ref="H4:H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83"/>
  <sheetViews>
    <sheetView workbookViewId="0">
      <pane xSplit="14" ySplit="6" topLeftCell="AG37" activePane="bottomRight" state="frozen"/>
      <selection pane="topRight" activeCell="O1" sqref="O1"/>
      <selection pane="bottomLeft" activeCell="A7" sqref="A7"/>
      <selection pane="bottomRight" activeCell="AM45" sqref="AM45"/>
    </sheetView>
  </sheetViews>
  <sheetFormatPr defaultRowHeight="15" x14ac:dyDescent="0.2"/>
  <cols>
    <col min="1" max="1" width="9.140625" style="38"/>
    <col min="2" max="2" width="44.28515625" style="42" customWidth="1"/>
    <col min="3" max="6" width="13" style="42" hidden="1" customWidth="1"/>
    <col min="7" max="7" width="18.42578125" style="45" hidden="1" customWidth="1"/>
    <col min="8" max="10" width="20.42578125" style="46" hidden="1" customWidth="1"/>
    <col min="11" max="11" width="18.7109375" style="46" hidden="1" customWidth="1"/>
    <col min="12" max="12" width="19.85546875" style="46" hidden="1" customWidth="1"/>
    <col min="13" max="26" width="21" style="46" hidden="1" customWidth="1"/>
    <col min="27" max="34" width="21" style="46" customWidth="1"/>
    <col min="35" max="35" width="18.42578125" style="45" customWidth="1"/>
    <col min="36" max="36" width="20.42578125" style="46" customWidth="1"/>
    <col min="37" max="37" width="18.7109375" style="46" customWidth="1"/>
    <col min="38" max="38" width="19.85546875" style="46" customWidth="1"/>
    <col min="39" max="39" width="21" style="46" customWidth="1"/>
    <col min="40" max="40" width="18.42578125" style="45" customWidth="1"/>
    <col min="41" max="41" width="20.42578125" style="46" customWidth="1"/>
    <col min="42" max="42" width="18.7109375" style="46" customWidth="1"/>
    <col min="43" max="43" width="19.85546875" style="46" customWidth="1"/>
    <col min="44" max="44" width="21" style="46" customWidth="1"/>
    <col min="45" max="16384" width="9.140625" style="38"/>
  </cols>
  <sheetData>
    <row r="1" spans="1:44" x14ac:dyDescent="0.2"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  <c r="AC1" s="47"/>
      <c r="AD1" s="47"/>
      <c r="AE1" s="47"/>
      <c r="AF1" s="47"/>
      <c r="AG1" s="47"/>
      <c r="AH1" s="47"/>
      <c r="AM1" s="47"/>
      <c r="AR1" s="47" t="s">
        <v>72</v>
      </c>
    </row>
    <row r="3" spans="1:44" ht="15.75" x14ac:dyDescent="0.25">
      <c r="A3" s="38" t="s">
        <v>162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  <c r="P3" s="39"/>
      <c r="Q3" s="39"/>
      <c r="R3" s="39"/>
      <c r="S3" s="39"/>
      <c r="T3" s="39"/>
      <c r="U3" s="39"/>
      <c r="V3" s="39"/>
      <c r="W3" s="39"/>
      <c r="X3" s="39"/>
      <c r="Y3" s="39"/>
      <c r="Z3" s="39"/>
      <c r="AA3" s="39"/>
      <c r="AB3" s="39"/>
      <c r="AC3" s="39"/>
      <c r="AD3" s="39"/>
      <c r="AE3" s="39"/>
      <c r="AF3" s="39"/>
      <c r="AG3" s="39"/>
      <c r="AH3" s="39"/>
      <c r="AI3" s="39"/>
      <c r="AJ3" s="39"/>
      <c r="AK3" s="39"/>
      <c r="AL3" s="39"/>
      <c r="AM3" s="39"/>
      <c r="AN3" s="39"/>
      <c r="AO3" s="39"/>
      <c r="AP3" s="39"/>
      <c r="AQ3" s="39"/>
      <c r="AR3" s="39"/>
    </row>
    <row r="4" spans="1:44" ht="32.25" customHeight="1" x14ac:dyDescent="0.2">
      <c r="A4" s="290"/>
      <c r="B4" s="173" t="s">
        <v>1</v>
      </c>
      <c r="C4" s="210" t="s">
        <v>112</v>
      </c>
      <c r="D4" s="211"/>
      <c r="E4" s="211"/>
      <c r="F4" s="212"/>
      <c r="G4" s="213" t="s">
        <v>127</v>
      </c>
      <c r="H4" s="287" t="s">
        <v>105</v>
      </c>
      <c r="I4" s="288"/>
      <c r="J4" s="288"/>
      <c r="K4" s="288"/>
      <c r="L4" s="288"/>
      <c r="M4" s="288"/>
      <c r="N4" s="306" t="s">
        <v>286</v>
      </c>
      <c r="O4" s="291" t="s">
        <v>288</v>
      </c>
      <c r="P4" s="287" t="s">
        <v>105</v>
      </c>
      <c r="Q4" s="288"/>
      <c r="R4" s="288"/>
      <c r="S4" s="289"/>
      <c r="T4" s="291" t="s">
        <v>296</v>
      </c>
      <c r="U4" s="291" t="s">
        <v>303</v>
      </c>
      <c r="V4" s="287" t="s">
        <v>105</v>
      </c>
      <c r="W4" s="288"/>
      <c r="X4" s="288"/>
      <c r="Y4" s="289"/>
      <c r="Z4" s="291" t="s">
        <v>316</v>
      </c>
      <c r="AA4" s="291" t="s">
        <v>315</v>
      </c>
      <c r="AB4" s="287" t="s">
        <v>105</v>
      </c>
      <c r="AC4" s="288"/>
      <c r="AD4" s="288"/>
      <c r="AE4" s="288"/>
      <c r="AF4" s="288"/>
      <c r="AG4" s="288"/>
      <c r="AH4" s="289"/>
      <c r="AI4" s="296" t="s">
        <v>125</v>
      </c>
      <c r="AJ4" s="296"/>
      <c r="AK4" s="296"/>
      <c r="AL4" s="296"/>
      <c r="AM4" s="296"/>
      <c r="AN4" s="297" t="s">
        <v>126</v>
      </c>
      <c r="AO4" s="298"/>
      <c r="AP4" s="298"/>
      <c r="AQ4" s="298"/>
      <c r="AR4" s="299"/>
    </row>
    <row r="5" spans="1:44" s="48" customFormat="1" ht="54.75" customHeight="1" x14ac:dyDescent="0.2">
      <c r="A5" s="290"/>
      <c r="B5" s="173"/>
      <c r="C5" s="179" t="s">
        <v>108</v>
      </c>
      <c r="D5" s="179"/>
      <c r="E5" s="215" t="s">
        <v>129</v>
      </c>
      <c r="F5" s="216"/>
      <c r="G5" s="213"/>
      <c r="H5" s="160" t="s">
        <v>284</v>
      </c>
      <c r="I5" s="161" t="s">
        <v>283</v>
      </c>
      <c r="J5" s="302" t="s">
        <v>65</v>
      </c>
      <c r="K5" s="302" t="s">
        <v>66</v>
      </c>
      <c r="L5" s="302" t="s">
        <v>67</v>
      </c>
      <c r="M5" s="304" t="s">
        <v>68</v>
      </c>
      <c r="N5" s="306"/>
      <c r="O5" s="292"/>
      <c r="P5" s="162"/>
      <c r="Q5" s="162"/>
      <c r="R5" s="162"/>
      <c r="S5" s="162"/>
      <c r="T5" s="292"/>
      <c r="U5" s="292"/>
      <c r="V5" s="162"/>
      <c r="W5" s="162"/>
      <c r="X5" s="162"/>
      <c r="Y5" s="162"/>
      <c r="Z5" s="292"/>
      <c r="AA5" s="292"/>
      <c r="AB5" s="162"/>
      <c r="AC5" s="162"/>
      <c r="AD5" s="162"/>
      <c r="AE5" s="287" t="s">
        <v>277</v>
      </c>
      <c r="AF5" s="288"/>
      <c r="AG5" s="289"/>
      <c r="AH5" s="162"/>
      <c r="AI5" s="300" t="s">
        <v>73</v>
      </c>
      <c r="AJ5" s="287" t="s">
        <v>64</v>
      </c>
      <c r="AK5" s="288"/>
      <c r="AL5" s="288"/>
      <c r="AM5" s="289"/>
      <c r="AN5" s="294" t="s">
        <v>73</v>
      </c>
      <c r="AO5" s="287" t="s">
        <v>64</v>
      </c>
      <c r="AP5" s="288"/>
      <c r="AQ5" s="288"/>
      <c r="AR5" s="289"/>
    </row>
    <row r="6" spans="1:44" s="51" customFormat="1" x14ac:dyDescent="0.2">
      <c r="A6" s="290"/>
      <c r="B6" s="173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163"/>
      <c r="I6" s="164"/>
      <c r="J6" s="303"/>
      <c r="K6" s="303"/>
      <c r="L6" s="303"/>
      <c r="M6" s="305"/>
      <c r="N6" s="306"/>
      <c r="O6" s="293"/>
      <c r="P6" s="165" t="s">
        <v>65</v>
      </c>
      <c r="Q6" s="165" t="s">
        <v>66</v>
      </c>
      <c r="R6" s="165" t="s">
        <v>67</v>
      </c>
      <c r="S6" s="165" t="s">
        <v>68</v>
      </c>
      <c r="T6" s="293"/>
      <c r="U6" s="293"/>
      <c r="V6" s="165" t="s">
        <v>65</v>
      </c>
      <c r="W6" s="165" t="s">
        <v>66</v>
      </c>
      <c r="X6" s="165" t="s">
        <v>67</v>
      </c>
      <c r="Y6" s="165" t="s">
        <v>68</v>
      </c>
      <c r="Z6" s="293"/>
      <c r="AA6" s="293"/>
      <c r="AB6" s="165" t="s">
        <v>65</v>
      </c>
      <c r="AC6" s="165" t="s">
        <v>66</v>
      </c>
      <c r="AD6" s="165" t="s">
        <v>67</v>
      </c>
      <c r="AE6" s="162" t="s">
        <v>317</v>
      </c>
      <c r="AF6" s="162" t="s">
        <v>318</v>
      </c>
      <c r="AG6" s="162" t="s">
        <v>319</v>
      </c>
      <c r="AH6" s="165" t="s">
        <v>68</v>
      </c>
      <c r="AI6" s="301"/>
      <c r="AJ6" s="50" t="s">
        <v>65</v>
      </c>
      <c r="AK6" s="50" t="s">
        <v>66</v>
      </c>
      <c r="AL6" s="50" t="s">
        <v>67</v>
      </c>
      <c r="AM6" s="50" t="s">
        <v>68</v>
      </c>
      <c r="AN6" s="295"/>
      <c r="AO6" s="50" t="s">
        <v>65</v>
      </c>
      <c r="AP6" s="50" t="s">
        <v>66</v>
      </c>
      <c r="AQ6" s="50" t="s">
        <v>67</v>
      </c>
      <c r="AR6" s="50" t="s">
        <v>68</v>
      </c>
    </row>
    <row r="7" spans="1:44" x14ac:dyDescent="0.2">
      <c r="A7" s="37">
        <v>1</v>
      </c>
      <c r="B7" s="166" t="s">
        <v>2</v>
      </c>
      <c r="C7" s="63">
        <v>222</v>
      </c>
      <c r="D7" s="63">
        <v>8167</v>
      </c>
      <c r="E7" s="37">
        <v>2.6463225652640362E-2</v>
      </c>
      <c r="F7" s="37">
        <v>0.97353677434735963</v>
      </c>
      <c r="G7" s="43">
        <v>1300</v>
      </c>
      <c r="H7" s="43">
        <v>325</v>
      </c>
      <c r="I7" s="43"/>
      <c r="J7" s="43">
        <v>325</v>
      </c>
      <c r="K7" s="43">
        <v>325</v>
      </c>
      <c r="L7" s="43">
        <v>325</v>
      </c>
      <c r="M7" s="43">
        <v>325</v>
      </c>
      <c r="N7" s="43">
        <v>28</v>
      </c>
      <c r="O7" s="43">
        <v>1328</v>
      </c>
      <c r="P7" s="43">
        <v>342</v>
      </c>
      <c r="Q7" s="43">
        <v>336</v>
      </c>
      <c r="R7" s="43">
        <v>325</v>
      </c>
      <c r="S7" s="43">
        <v>325</v>
      </c>
      <c r="T7" s="43"/>
      <c r="U7" s="43">
        <v>1328</v>
      </c>
      <c r="V7" s="43">
        <v>342</v>
      </c>
      <c r="W7" s="43">
        <v>336</v>
      </c>
      <c r="X7" s="43">
        <v>325</v>
      </c>
      <c r="Y7" s="43">
        <v>325</v>
      </c>
      <c r="Z7" s="43">
        <v>11</v>
      </c>
      <c r="AA7" s="43">
        <v>1339</v>
      </c>
      <c r="AB7" s="43">
        <v>342</v>
      </c>
      <c r="AC7" s="43">
        <v>336</v>
      </c>
      <c r="AD7" s="43">
        <v>336</v>
      </c>
      <c r="AE7" s="43">
        <v>119</v>
      </c>
      <c r="AF7" s="43">
        <v>108</v>
      </c>
      <c r="AG7" s="43">
        <v>109</v>
      </c>
      <c r="AH7" s="43">
        <v>325</v>
      </c>
      <c r="AI7" s="43">
        <v>35</v>
      </c>
      <c r="AJ7" s="43">
        <v>9</v>
      </c>
      <c r="AK7" s="43">
        <v>9</v>
      </c>
      <c r="AL7" s="43">
        <v>9</v>
      </c>
      <c r="AM7" s="43">
        <v>8</v>
      </c>
      <c r="AN7" s="43">
        <v>1293</v>
      </c>
      <c r="AO7" s="43">
        <v>333</v>
      </c>
      <c r="AP7" s="43">
        <v>327</v>
      </c>
      <c r="AQ7" s="43">
        <v>316</v>
      </c>
      <c r="AR7" s="43">
        <v>317</v>
      </c>
    </row>
    <row r="8" spans="1:44" x14ac:dyDescent="0.2">
      <c r="A8" s="37">
        <v>2</v>
      </c>
      <c r="B8" s="166" t="s">
        <v>3</v>
      </c>
      <c r="C8" s="63">
        <v>1082</v>
      </c>
      <c r="D8" s="63">
        <v>13789</v>
      </c>
      <c r="E8" s="37">
        <v>7.2759061260170801E-2</v>
      </c>
      <c r="F8" s="37">
        <v>0.92724093873982916</v>
      </c>
      <c r="G8" s="43">
        <v>1113</v>
      </c>
      <c r="H8" s="43">
        <v>282</v>
      </c>
      <c r="I8" s="43">
        <v>-13</v>
      </c>
      <c r="J8" s="43">
        <v>269</v>
      </c>
      <c r="K8" s="43">
        <v>282</v>
      </c>
      <c r="L8" s="43">
        <v>282</v>
      </c>
      <c r="M8" s="43">
        <v>280</v>
      </c>
      <c r="N8" s="43"/>
      <c r="O8" s="43">
        <v>1113</v>
      </c>
      <c r="P8" s="43">
        <v>278</v>
      </c>
      <c r="Q8" s="43">
        <v>278</v>
      </c>
      <c r="R8" s="43">
        <v>278</v>
      </c>
      <c r="S8" s="43">
        <v>279</v>
      </c>
      <c r="T8" s="43"/>
      <c r="U8" s="43">
        <v>1113</v>
      </c>
      <c r="V8" s="43">
        <v>278</v>
      </c>
      <c r="W8" s="43">
        <v>278</v>
      </c>
      <c r="X8" s="43">
        <v>278</v>
      </c>
      <c r="Y8" s="43">
        <v>279</v>
      </c>
      <c r="Z8" s="43">
        <v>-15</v>
      </c>
      <c r="AA8" s="43">
        <v>1098</v>
      </c>
      <c r="AB8" s="43">
        <v>278</v>
      </c>
      <c r="AC8" s="43">
        <v>278</v>
      </c>
      <c r="AD8" s="43">
        <v>263</v>
      </c>
      <c r="AE8" s="43">
        <v>78</v>
      </c>
      <c r="AF8" s="43">
        <v>93</v>
      </c>
      <c r="AG8" s="43">
        <v>92</v>
      </c>
      <c r="AH8" s="43">
        <v>279</v>
      </c>
      <c r="AI8" s="43">
        <v>80</v>
      </c>
      <c r="AJ8" s="43">
        <v>20</v>
      </c>
      <c r="AK8" s="43">
        <v>20</v>
      </c>
      <c r="AL8" s="43">
        <v>19</v>
      </c>
      <c r="AM8" s="43">
        <v>21</v>
      </c>
      <c r="AN8" s="43">
        <v>1033</v>
      </c>
      <c r="AO8" s="43">
        <v>258</v>
      </c>
      <c r="AP8" s="43">
        <v>258</v>
      </c>
      <c r="AQ8" s="43">
        <v>259</v>
      </c>
      <c r="AR8" s="43">
        <v>258</v>
      </c>
    </row>
    <row r="9" spans="1:44" x14ac:dyDescent="0.2">
      <c r="A9" s="37">
        <v>3</v>
      </c>
      <c r="B9" s="166" t="s">
        <v>4</v>
      </c>
      <c r="C9" s="63">
        <v>17087</v>
      </c>
      <c r="D9" s="63">
        <v>474</v>
      </c>
      <c r="E9" s="37">
        <v>0.97300837082170721</v>
      </c>
      <c r="F9" s="37">
        <v>2.6991629178292786E-2</v>
      </c>
      <c r="G9" s="43">
        <v>1027</v>
      </c>
      <c r="H9" s="43">
        <v>257</v>
      </c>
      <c r="I9" s="43"/>
      <c r="J9" s="43">
        <v>257</v>
      </c>
      <c r="K9" s="43">
        <v>257</v>
      </c>
      <c r="L9" s="43">
        <v>257</v>
      </c>
      <c r="M9" s="43">
        <v>256</v>
      </c>
      <c r="N9" s="43"/>
      <c r="O9" s="43">
        <v>1027</v>
      </c>
      <c r="P9" s="43">
        <v>257</v>
      </c>
      <c r="Q9" s="43">
        <v>257</v>
      </c>
      <c r="R9" s="43">
        <v>257</v>
      </c>
      <c r="S9" s="43">
        <v>256</v>
      </c>
      <c r="T9" s="43"/>
      <c r="U9" s="43">
        <v>1027</v>
      </c>
      <c r="V9" s="43">
        <v>257</v>
      </c>
      <c r="W9" s="43">
        <v>257</v>
      </c>
      <c r="X9" s="43">
        <v>257</v>
      </c>
      <c r="Y9" s="43">
        <v>256</v>
      </c>
      <c r="Z9" s="43"/>
      <c r="AA9" s="43">
        <v>1027</v>
      </c>
      <c r="AB9" s="43">
        <v>257</v>
      </c>
      <c r="AC9" s="43">
        <v>257</v>
      </c>
      <c r="AD9" s="43">
        <v>257</v>
      </c>
      <c r="AE9" s="43">
        <v>86</v>
      </c>
      <c r="AF9" s="43">
        <v>86</v>
      </c>
      <c r="AG9" s="43">
        <v>85</v>
      </c>
      <c r="AH9" s="43">
        <v>256</v>
      </c>
      <c r="AI9" s="43">
        <v>999</v>
      </c>
      <c r="AJ9" s="43">
        <v>250</v>
      </c>
      <c r="AK9" s="43">
        <v>250</v>
      </c>
      <c r="AL9" s="43">
        <v>250</v>
      </c>
      <c r="AM9" s="43">
        <v>249</v>
      </c>
      <c r="AN9" s="43">
        <v>28</v>
      </c>
      <c r="AO9" s="43">
        <v>7</v>
      </c>
      <c r="AP9" s="43">
        <v>7</v>
      </c>
      <c r="AQ9" s="43">
        <v>7</v>
      </c>
      <c r="AR9" s="43">
        <v>7</v>
      </c>
    </row>
    <row r="10" spans="1:44" x14ac:dyDescent="0.2">
      <c r="A10" s="37">
        <v>4</v>
      </c>
      <c r="B10" s="166" t="s">
        <v>5</v>
      </c>
      <c r="C10" s="63">
        <v>1390</v>
      </c>
      <c r="D10" s="63">
        <v>11159</v>
      </c>
      <c r="E10" s="37">
        <v>0.11076579807155949</v>
      </c>
      <c r="F10" s="37">
        <v>0.88923420192844049</v>
      </c>
      <c r="G10" s="43">
        <v>1247</v>
      </c>
      <c r="H10" s="43">
        <v>312</v>
      </c>
      <c r="I10" s="43"/>
      <c r="J10" s="43">
        <v>312</v>
      </c>
      <c r="K10" s="43">
        <v>312</v>
      </c>
      <c r="L10" s="43">
        <v>312</v>
      </c>
      <c r="M10" s="43">
        <v>311</v>
      </c>
      <c r="N10" s="43"/>
      <c r="O10" s="43">
        <v>1247</v>
      </c>
      <c r="P10" s="43">
        <v>312</v>
      </c>
      <c r="Q10" s="43">
        <v>312</v>
      </c>
      <c r="R10" s="43">
        <v>312</v>
      </c>
      <c r="S10" s="43">
        <v>311</v>
      </c>
      <c r="T10" s="43"/>
      <c r="U10" s="43">
        <v>1247</v>
      </c>
      <c r="V10" s="43">
        <v>312</v>
      </c>
      <c r="W10" s="43">
        <v>312</v>
      </c>
      <c r="X10" s="43">
        <v>312</v>
      </c>
      <c r="Y10" s="43">
        <v>311</v>
      </c>
      <c r="Z10" s="43"/>
      <c r="AA10" s="43">
        <v>1247</v>
      </c>
      <c r="AB10" s="43">
        <v>312</v>
      </c>
      <c r="AC10" s="43">
        <v>312</v>
      </c>
      <c r="AD10" s="43">
        <v>312</v>
      </c>
      <c r="AE10" s="43">
        <v>104</v>
      </c>
      <c r="AF10" s="43">
        <v>104</v>
      </c>
      <c r="AG10" s="43">
        <v>104</v>
      </c>
      <c r="AH10" s="43">
        <v>311</v>
      </c>
      <c r="AI10" s="43">
        <v>138</v>
      </c>
      <c r="AJ10" s="43">
        <v>35</v>
      </c>
      <c r="AK10" s="43">
        <v>35</v>
      </c>
      <c r="AL10" s="43">
        <v>35</v>
      </c>
      <c r="AM10" s="43">
        <v>33</v>
      </c>
      <c r="AN10" s="43">
        <v>1109</v>
      </c>
      <c r="AO10" s="43">
        <v>277</v>
      </c>
      <c r="AP10" s="43">
        <v>277</v>
      </c>
      <c r="AQ10" s="43">
        <v>277</v>
      </c>
      <c r="AR10" s="43">
        <v>278</v>
      </c>
    </row>
    <row r="11" spans="1:44" x14ac:dyDescent="0.2">
      <c r="A11" s="37">
        <v>5</v>
      </c>
      <c r="B11" s="166" t="s">
        <v>6</v>
      </c>
      <c r="C11" s="63">
        <v>4114</v>
      </c>
      <c r="D11" s="63">
        <v>21091</v>
      </c>
      <c r="E11" s="37">
        <v>0.16322158301924222</v>
      </c>
      <c r="F11" s="37">
        <v>0.83677841698075772</v>
      </c>
      <c r="G11" s="43">
        <v>2553</v>
      </c>
      <c r="H11" s="43">
        <v>638</v>
      </c>
      <c r="I11" s="43"/>
      <c r="J11" s="43">
        <v>638</v>
      </c>
      <c r="K11" s="43">
        <v>638</v>
      </c>
      <c r="L11" s="43">
        <v>638</v>
      </c>
      <c r="M11" s="43">
        <v>639</v>
      </c>
      <c r="N11" s="43"/>
      <c r="O11" s="43">
        <v>2553</v>
      </c>
      <c r="P11" s="43">
        <v>638</v>
      </c>
      <c r="Q11" s="43">
        <v>638</v>
      </c>
      <c r="R11" s="43">
        <v>638</v>
      </c>
      <c r="S11" s="43">
        <v>639</v>
      </c>
      <c r="T11" s="43">
        <v>-152</v>
      </c>
      <c r="U11" s="43">
        <v>2401</v>
      </c>
      <c r="V11" s="43">
        <v>638</v>
      </c>
      <c r="W11" s="43">
        <v>486</v>
      </c>
      <c r="X11" s="43">
        <v>638</v>
      </c>
      <c r="Y11" s="43">
        <v>639</v>
      </c>
      <c r="Z11" s="43"/>
      <c r="AA11" s="43">
        <v>2401</v>
      </c>
      <c r="AB11" s="43">
        <v>638</v>
      </c>
      <c r="AC11" s="43">
        <v>486</v>
      </c>
      <c r="AD11" s="43">
        <v>638</v>
      </c>
      <c r="AE11" s="43">
        <v>213</v>
      </c>
      <c r="AF11" s="43">
        <v>213</v>
      </c>
      <c r="AG11" s="43">
        <v>212</v>
      </c>
      <c r="AH11" s="43">
        <v>639</v>
      </c>
      <c r="AI11" s="43">
        <v>392</v>
      </c>
      <c r="AJ11" s="43">
        <v>104</v>
      </c>
      <c r="AK11" s="43">
        <v>79</v>
      </c>
      <c r="AL11" s="43">
        <v>104</v>
      </c>
      <c r="AM11" s="43">
        <v>105</v>
      </c>
      <c r="AN11" s="43">
        <v>2161</v>
      </c>
      <c r="AO11" s="43">
        <v>534</v>
      </c>
      <c r="AP11" s="43">
        <v>559</v>
      </c>
      <c r="AQ11" s="43">
        <v>534</v>
      </c>
      <c r="AR11" s="43">
        <v>534</v>
      </c>
    </row>
    <row r="12" spans="1:44" x14ac:dyDescent="0.2">
      <c r="A12" s="37">
        <v>6</v>
      </c>
      <c r="B12" s="166" t="s">
        <v>7</v>
      </c>
      <c r="C12" s="63">
        <v>194</v>
      </c>
      <c r="D12" s="63">
        <v>8108</v>
      </c>
      <c r="E12" s="37">
        <v>2.3367863165502288E-2</v>
      </c>
      <c r="F12" s="37">
        <v>0.97663213683449768</v>
      </c>
      <c r="G12" s="43">
        <v>782</v>
      </c>
      <c r="H12" s="43">
        <v>194</v>
      </c>
      <c r="I12" s="43">
        <v>5</v>
      </c>
      <c r="J12" s="43">
        <v>199</v>
      </c>
      <c r="K12" s="43">
        <v>194</v>
      </c>
      <c r="L12" s="43">
        <v>194</v>
      </c>
      <c r="M12" s="43">
        <v>195</v>
      </c>
      <c r="N12" s="43">
        <v>14</v>
      </c>
      <c r="O12" s="43">
        <v>796</v>
      </c>
      <c r="P12" s="43">
        <v>204</v>
      </c>
      <c r="Q12" s="43">
        <v>202</v>
      </c>
      <c r="R12" s="43">
        <v>196</v>
      </c>
      <c r="S12" s="43">
        <v>194</v>
      </c>
      <c r="T12" s="43"/>
      <c r="U12" s="43">
        <v>796</v>
      </c>
      <c r="V12" s="43">
        <v>204</v>
      </c>
      <c r="W12" s="43">
        <v>202</v>
      </c>
      <c r="X12" s="43">
        <v>196</v>
      </c>
      <c r="Y12" s="43">
        <v>194</v>
      </c>
      <c r="Z12" s="43">
        <v>44</v>
      </c>
      <c r="AA12" s="43">
        <v>840</v>
      </c>
      <c r="AB12" s="43">
        <v>204</v>
      </c>
      <c r="AC12" s="43">
        <v>202</v>
      </c>
      <c r="AD12" s="43">
        <v>240</v>
      </c>
      <c r="AE12" s="43">
        <v>109</v>
      </c>
      <c r="AF12" s="43">
        <v>65</v>
      </c>
      <c r="AG12" s="43">
        <v>66</v>
      </c>
      <c r="AH12" s="43">
        <v>194</v>
      </c>
      <c r="AI12" s="43">
        <v>20</v>
      </c>
      <c r="AJ12" s="43">
        <v>5</v>
      </c>
      <c r="AK12" s="43">
        <v>5</v>
      </c>
      <c r="AL12" s="43">
        <v>6</v>
      </c>
      <c r="AM12" s="43">
        <v>4</v>
      </c>
      <c r="AN12" s="43">
        <v>776</v>
      </c>
      <c r="AO12" s="43">
        <v>199</v>
      </c>
      <c r="AP12" s="43">
        <v>197</v>
      </c>
      <c r="AQ12" s="43">
        <v>190</v>
      </c>
      <c r="AR12" s="43">
        <v>190</v>
      </c>
    </row>
    <row r="13" spans="1:44" ht="30" x14ac:dyDescent="0.2">
      <c r="A13" s="37">
        <v>7</v>
      </c>
      <c r="B13" s="166" t="s">
        <v>8</v>
      </c>
      <c r="C13" s="63">
        <v>9931</v>
      </c>
      <c r="D13" s="63">
        <v>16516</v>
      </c>
      <c r="E13" s="37">
        <v>0.37550572843800811</v>
      </c>
      <c r="F13" s="37">
        <v>0.62449427156199189</v>
      </c>
      <c r="G13" s="43">
        <v>2121</v>
      </c>
      <c r="H13" s="43">
        <v>555</v>
      </c>
      <c r="I13" s="43">
        <v>-100</v>
      </c>
      <c r="J13" s="43">
        <v>455</v>
      </c>
      <c r="K13" s="43">
        <v>555</v>
      </c>
      <c r="L13" s="43">
        <v>555</v>
      </c>
      <c r="M13" s="43">
        <v>556</v>
      </c>
      <c r="N13" s="43"/>
      <c r="O13" s="43">
        <v>2121</v>
      </c>
      <c r="P13" s="43">
        <v>530</v>
      </c>
      <c r="Q13" s="43">
        <v>530</v>
      </c>
      <c r="R13" s="43">
        <v>530</v>
      </c>
      <c r="S13" s="43">
        <v>531</v>
      </c>
      <c r="T13" s="43"/>
      <c r="U13" s="43">
        <v>2121</v>
      </c>
      <c r="V13" s="43">
        <v>530</v>
      </c>
      <c r="W13" s="43">
        <v>530</v>
      </c>
      <c r="X13" s="43">
        <v>530</v>
      </c>
      <c r="Y13" s="43">
        <v>531</v>
      </c>
      <c r="Z13" s="43">
        <v>-144</v>
      </c>
      <c r="AA13" s="43">
        <v>1977</v>
      </c>
      <c r="AB13" s="43">
        <v>530</v>
      </c>
      <c r="AC13" s="43">
        <v>530</v>
      </c>
      <c r="AD13" s="43">
        <v>386</v>
      </c>
      <c r="AE13" s="43">
        <v>33</v>
      </c>
      <c r="AF13" s="43">
        <v>177</v>
      </c>
      <c r="AG13" s="43">
        <v>176</v>
      </c>
      <c r="AH13" s="43">
        <v>531</v>
      </c>
      <c r="AI13" s="43">
        <v>742</v>
      </c>
      <c r="AJ13" s="43">
        <v>199</v>
      </c>
      <c r="AK13" s="43">
        <v>199</v>
      </c>
      <c r="AL13" s="43">
        <v>145</v>
      </c>
      <c r="AM13" s="43">
        <v>199</v>
      </c>
      <c r="AN13" s="43">
        <v>1379</v>
      </c>
      <c r="AO13" s="43">
        <v>331</v>
      </c>
      <c r="AP13" s="43">
        <v>331</v>
      </c>
      <c r="AQ13" s="43">
        <v>385</v>
      </c>
      <c r="AR13" s="43">
        <v>332</v>
      </c>
    </row>
    <row r="14" spans="1:44" x14ac:dyDescent="0.2">
      <c r="A14" s="37">
        <v>8</v>
      </c>
      <c r="B14" s="166" t="s">
        <v>9</v>
      </c>
      <c r="C14" s="63">
        <v>1017</v>
      </c>
      <c r="D14" s="63">
        <v>19151</v>
      </c>
      <c r="E14" s="37">
        <v>5.0426418088060296E-2</v>
      </c>
      <c r="F14" s="37">
        <v>0.94957358191193975</v>
      </c>
      <c r="G14" s="43">
        <v>2273</v>
      </c>
      <c r="H14" s="43">
        <v>564</v>
      </c>
      <c r="I14" s="43">
        <v>16</v>
      </c>
      <c r="J14" s="43">
        <v>580</v>
      </c>
      <c r="K14" s="43">
        <v>564</v>
      </c>
      <c r="L14" s="43">
        <v>564</v>
      </c>
      <c r="M14" s="43">
        <v>565</v>
      </c>
      <c r="N14" s="43"/>
      <c r="O14" s="43">
        <v>2273</v>
      </c>
      <c r="P14" s="43">
        <v>568</v>
      </c>
      <c r="Q14" s="43">
        <v>568</v>
      </c>
      <c r="R14" s="43">
        <v>568</v>
      </c>
      <c r="S14" s="43">
        <v>569</v>
      </c>
      <c r="T14" s="43">
        <v>27</v>
      </c>
      <c r="U14" s="43">
        <v>2300</v>
      </c>
      <c r="V14" s="43">
        <v>568</v>
      </c>
      <c r="W14" s="43">
        <v>595</v>
      </c>
      <c r="X14" s="43">
        <v>568</v>
      </c>
      <c r="Y14" s="43">
        <v>569</v>
      </c>
      <c r="Z14" s="43">
        <v>28</v>
      </c>
      <c r="AA14" s="43">
        <v>2328</v>
      </c>
      <c r="AB14" s="43">
        <v>568</v>
      </c>
      <c r="AC14" s="43">
        <v>595</v>
      </c>
      <c r="AD14" s="43">
        <v>596</v>
      </c>
      <c r="AE14" s="43">
        <v>217</v>
      </c>
      <c r="AF14" s="43">
        <v>189</v>
      </c>
      <c r="AG14" s="43">
        <v>190</v>
      </c>
      <c r="AH14" s="43">
        <v>569</v>
      </c>
      <c r="AI14" s="43">
        <v>117</v>
      </c>
      <c r="AJ14" s="43">
        <v>29</v>
      </c>
      <c r="AK14" s="43">
        <v>30</v>
      </c>
      <c r="AL14" s="43">
        <v>30</v>
      </c>
      <c r="AM14" s="43">
        <v>28</v>
      </c>
      <c r="AN14" s="43">
        <v>2156</v>
      </c>
      <c r="AO14" s="43">
        <v>539</v>
      </c>
      <c r="AP14" s="43">
        <v>538</v>
      </c>
      <c r="AQ14" s="43">
        <v>538</v>
      </c>
      <c r="AR14" s="43">
        <v>541</v>
      </c>
    </row>
    <row r="15" spans="1:44" x14ac:dyDescent="0.2">
      <c r="A15" s="37">
        <v>9</v>
      </c>
      <c r="B15" s="166" t="s">
        <v>10</v>
      </c>
      <c r="C15" s="63">
        <v>42487</v>
      </c>
      <c r="D15" s="63">
        <v>4862</v>
      </c>
      <c r="E15" s="37">
        <v>0.89731567720543204</v>
      </c>
      <c r="F15" s="37">
        <v>0.10268432279456796</v>
      </c>
      <c r="G15" s="43">
        <v>2475</v>
      </c>
      <c r="H15" s="43">
        <v>619</v>
      </c>
      <c r="I15" s="43"/>
      <c r="J15" s="43">
        <v>619</v>
      </c>
      <c r="K15" s="43">
        <v>619</v>
      </c>
      <c r="L15" s="43">
        <v>619</v>
      </c>
      <c r="M15" s="43">
        <v>618</v>
      </c>
      <c r="N15" s="43"/>
      <c r="O15" s="43">
        <v>2475</v>
      </c>
      <c r="P15" s="43">
        <v>619</v>
      </c>
      <c r="Q15" s="43">
        <v>619</v>
      </c>
      <c r="R15" s="43">
        <v>619</v>
      </c>
      <c r="S15" s="43">
        <v>618</v>
      </c>
      <c r="T15" s="43"/>
      <c r="U15" s="43">
        <v>2475</v>
      </c>
      <c r="V15" s="43">
        <v>619</v>
      </c>
      <c r="W15" s="43">
        <v>619</v>
      </c>
      <c r="X15" s="43">
        <v>619</v>
      </c>
      <c r="Y15" s="43">
        <v>618</v>
      </c>
      <c r="Z15" s="43"/>
      <c r="AA15" s="43">
        <v>2475</v>
      </c>
      <c r="AB15" s="43">
        <v>619</v>
      </c>
      <c r="AC15" s="43">
        <v>619</v>
      </c>
      <c r="AD15" s="43">
        <v>619</v>
      </c>
      <c r="AE15" s="43">
        <v>206</v>
      </c>
      <c r="AF15" s="43">
        <v>206</v>
      </c>
      <c r="AG15" s="43">
        <v>207</v>
      </c>
      <c r="AH15" s="43">
        <v>618</v>
      </c>
      <c r="AI15" s="43">
        <v>2221</v>
      </c>
      <c r="AJ15" s="43">
        <v>555</v>
      </c>
      <c r="AK15" s="43">
        <v>555</v>
      </c>
      <c r="AL15" s="43">
        <v>555</v>
      </c>
      <c r="AM15" s="43">
        <v>556</v>
      </c>
      <c r="AN15" s="43">
        <v>254</v>
      </c>
      <c r="AO15" s="43">
        <v>64</v>
      </c>
      <c r="AP15" s="43">
        <v>64</v>
      </c>
      <c r="AQ15" s="43">
        <v>64</v>
      </c>
      <c r="AR15" s="43">
        <v>62</v>
      </c>
    </row>
    <row r="16" spans="1:44" ht="30" customHeight="1" x14ac:dyDescent="0.2">
      <c r="A16" s="37">
        <v>10</v>
      </c>
      <c r="B16" s="166" t="s">
        <v>53</v>
      </c>
      <c r="C16" s="63">
        <v>2504</v>
      </c>
      <c r="D16" s="63">
        <v>26391</v>
      </c>
      <c r="E16" s="37">
        <v>8.6658591451808265E-2</v>
      </c>
      <c r="F16" s="37">
        <v>0.91334140854819168</v>
      </c>
      <c r="G16" s="43">
        <v>2671</v>
      </c>
      <c r="H16" s="43">
        <v>652</v>
      </c>
      <c r="I16" s="43">
        <v>65</v>
      </c>
      <c r="J16" s="43">
        <v>717</v>
      </c>
      <c r="K16" s="43">
        <v>652</v>
      </c>
      <c r="L16" s="43">
        <v>652</v>
      </c>
      <c r="M16" s="43">
        <v>650</v>
      </c>
      <c r="N16" s="43"/>
      <c r="O16" s="43">
        <v>2671</v>
      </c>
      <c r="P16" s="43">
        <v>668</v>
      </c>
      <c r="Q16" s="43">
        <v>668</v>
      </c>
      <c r="R16" s="43">
        <v>668</v>
      </c>
      <c r="S16" s="43">
        <v>667</v>
      </c>
      <c r="T16" s="43"/>
      <c r="U16" s="43">
        <v>2671</v>
      </c>
      <c r="V16" s="43">
        <v>717</v>
      </c>
      <c r="W16" s="43">
        <v>652</v>
      </c>
      <c r="X16" s="43">
        <v>652</v>
      </c>
      <c r="Y16" s="43">
        <v>650</v>
      </c>
      <c r="Z16" s="43">
        <v>145</v>
      </c>
      <c r="AA16" s="43">
        <v>2816</v>
      </c>
      <c r="AB16" s="43">
        <v>717</v>
      </c>
      <c r="AC16" s="43">
        <v>652</v>
      </c>
      <c r="AD16" s="43">
        <v>797</v>
      </c>
      <c r="AE16" s="43">
        <v>362</v>
      </c>
      <c r="AF16" s="43">
        <v>217</v>
      </c>
      <c r="AG16" s="43">
        <v>218</v>
      </c>
      <c r="AH16" s="43">
        <v>650</v>
      </c>
      <c r="AI16" s="43">
        <v>244</v>
      </c>
      <c r="AJ16" s="43">
        <v>62</v>
      </c>
      <c r="AK16" s="43">
        <v>57</v>
      </c>
      <c r="AL16" s="43">
        <v>69</v>
      </c>
      <c r="AM16" s="43">
        <v>56</v>
      </c>
      <c r="AN16" s="43">
        <v>2427</v>
      </c>
      <c r="AO16" s="43">
        <v>606</v>
      </c>
      <c r="AP16" s="43">
        <v>611</v>
      </c>
      <c r="AQ16" s="43">
        <v>599</v>
      </c>
      <c r="AR16" s="43">
        <v>611</v>
      </c>
    </row>
    <row r="17" spans="1:44" x14ac:dyDescent="0.2">
      <c r="A17" s="37">
        <v>11</v>
      </c>
      <c r="B17" s="166" t="s">
        <v>11</v>
      </c>
      <c r="C17" s="63">
        <v>13349</v>
      </c>
      <c r="D17" s="63">
        <v>623</v>
      </c>
      <c r="E17" s="37">
        <v>0.95541082164328661</v>
      </c>
      <c r="F17" s="37">
        <v>4.4589178356713388E-2</v>
      </c>
      <c r="G17" s="43">
        <v>1505</v>
      </c>
      <c r="H17" s="43">
        <v>392</v>
      </c>
      <c r="I17" s="43">
        <v>-61</v>
      </c>
      <c r="J17" s="43">
        <v>331</v>
      </c>
      <c r="K17" s="43">
        <v>392</v>
      </c>
      <c r="L17" s="43">
        <v>392</v>
      </c>
      <c r="M17" s="43">
        <v>390</v>
      </c>
      <c r="N17" s="43">
        <v>34</v>
      </c>
      <c r="O17" s="43">
        <v>1539</v>
      </c>
      <c r="P17" s="43">
        <v>396</v>
      </c>
      <c r="Q17" s="43">
        <v>390</v>
      </c>
      <c r="R17" s="43">
        <v>376</v>
      </c>
      <c r="S17" s="43">
        <v>377</v>
      </c>
      <c r="T17" s="43"/>
      <c r="U17" s="43">
        <v>1539</v>
      </c>
      <c r="V17" s="43">
        <v>396</v>
      </c>
      <c r="W17" s="43">
        <v>390</v>
      </c>
      <c r="X17" s="43">
        <v>376</v>
      </c>
      <c r="Y17" s="43">
        <v>377</v>
      </c>
      <c r="Z17" s="43"/>
      <c r="AA17" s="43">
        <v>1539</v>
      </c>
      <c r="AB17" s="43">
        <v>396</v>
      </c>
      <c r="AC17" s="43">
        <v>390</v>
      </c>
      <c r="AD17" s="43">
        <v>376</v>
      </c>
      <c r="AE17" s="43">
        <v>125</v>
      </c>
      <c r="AF17" s="43">
        <v>125</v>
      </c>
      <c r="AG17" s="43">
        <v>126</v>
      </c>
      <c r="AH17" s="43">
        <v>377</v>
      </c>
      <c r="AI17" s="43">
        <v>1470</v>
      </c>
      <c r="AJ17" s="43">
        <v>378</v>
      </c>
      <c r="AK17" s="43">
        <v>373</v>
      </c>
      <c r="AL17" s="43">
        <v>359</v>
      </c>
      <c r="AM17" s="43">
        <v>360</v>
      </c>
      <c r="AN17" s="43">
        <v>69</v>
      </c>
      <c r="AO17" s="43">
        <v>18</v>
      </c>
      <c r="AP17" s="43">
        <v>17</v>
      </c>
      <c r="AQ17" s="43">
        <v>17</v>
      </c>
      <c r="AR17" s="43">
        <v>17</v>
      </c>
    </row>
    <row r="18" spans="1:44" x14ac:dyDescent="0.2">
      <c r="A18" s="37">
        <v>12</v>
      </c>
      <c r="B18" s="166" t="s">
        <v>12</v>
      </c>
      <c r="C18" s="63">
        <v>5281</v>
      </c>
      <c r="D18" s="63">
        <v>10241</v>
      </c>
      <c r="E18" s="37">
        <v>0.34022677490014175</v>
      </c>
      <c r="F18" s="37">
        <v>0.65977322509985825</v>
      </c>
      <c r="G18" s="43">
        <v>2057</v>
      </c>
      <c r="H18" s="43">
        <v>490</v>
      </c>
      <c r="I18" s="43">
        <v>96</v>
      </c>
      <c r="J18" s="43">
        <v>586</v>
      </c>
      <c r="K18" s="43">
        <v>490</v>
      </c>
      <c r="L18" s="43">
        <v>490</v>
      </c>
      <c r="M18" s="43">
        <v>491</v>
      </c>
      <c r="N18" s="43"/>
      <c r="O18" s="43">
        <v>2057</v>
      </c>
      <c r="P18" s="43">
        <v>514</v>
      </c>
      <c r="Q18" s="43">
        <v>514</v>
      </c>
      <c r="R18" s="43">
        <v>514</v>
      </c>
      <c r="S18" s="43">
        <v>515</v>
      </c>
      <c r="T18" s="43"/>
      <c r="U18" s="43">
        <v>2057</v>
      </c>
      <c r="V18" s="43">
        <v>514</v>
      </c>
      <c r="W18" s="43">
        <v>514</v>
      </c>
      <c r="X18" s="43">
        <v>514</v>
      </c>
      <c r="Y18" s="43">
        <v>515</v>
      </c>
      <c r="Z18" s="43"/>
      <c r="AA18" s="43">
        <v>2057</v>
      </c>
      <c r="AB18" s="43">
        <v>514</v>
      </c>
      <c r="AC18" s="43">
        <v>514</v>
      </c>
      <c r="AD18" s="43">
        <v>514</v>
      </c>
      <c r="AE18" s="43">
        <v>171</v>
      </c>
      <c r="AF18" s="43">
        <v>171</v>
      </c>
      <c r="AG18" s="43">
        <v>172</v>
      </c>
      <c r="AH18" s="43">
        <v>515</v>
      </c>
      <c r="AI18" s="43">
        <v>700</v>
      </c>
      <c r="AJ18" s="43">
        <v>175</v>
      </c>
      <c r="AK18" s="43">
        <v>175</v>
      </c>
      <c r="AL18" s="43">
        <v>175</v>
      </c>
      <c r="AM18" s="43">
        <v>175</v>
      </c>
      <c r="AN18" s="43">
        <v>1357</v>
      </c>
      <c r="AO18" s="43">
        <v>339</v>
      </c>
      <c r="AP18" s="43">
        <v>339</v>
      </c>
      <c r="AQ18" s="43">
        <v>339</v>
      </c>
      <c r="AR18" s="43">
        <v>340</v>
      </c>
    </row>
    <row r="19" spans="1:44" x14ac:dyDescent="0.2">
      <c r="A19" s="37">
        <v>13</v>
      </c>
      <c r="B19" s="166" t="s">
        <v>13</v>
      </c>
      <c r="C19" s="63">
        <v>765</v>
      </c>
      <c r="D19" s="63">
        <v>14441</v>
      </c>
      <c r="E19" s="37">
        <v>5.0309088517690385E-2</v>
      </c>
      <c r="F19" s="37">
        <v>0.94969091148230966</v>
      </c>
      <c r="G19" s="43">
        <v>2188</v>
      </c>
      <c r="H19" s="43">
        <v>565</v>
      </c>
      <c r="I19" s="43">
        <v>-71</v>
      </c>
      <c r="J19" s="43">
        <v>494</v>
      </c>
      <c r="K19" s="43">
        <v>565</v>
      </c>
      <c r="L19" s="43">
        <v>565</v>
      </c>
      <c r="M19" s="43">
        <v>564</v>
      </c>
      <c r="N19" s="43"/>
      <c r="O19" s="43">
        <v>2188</v>
      </c>
      <c r="P19" s="43">
        <v>547</v>
      </c>
      <c r="Q19" s="43">
        <v>547</v>
      </c>
      <c r="R19" s="43">
        <v>547</v>
      </c>
      <c r="S19" s="43">
        <v>547</v>
      </c>
      <c r="T19" s="43"/>
      <c r="U19" s="43">
        <v>2188</v>
      </c>
      <c r="V19" s="43">
        <v>547</v>
      </c>
      <c r="W19" s="43">
        <v>547</v>
      </c>
      <c r="X19" s="43">
        <v>547</v>
      </c>
      <c r="Y19" s="43">
        <v>547</v>
      </c>
      <c r="Z19" s="43"/>
      <c r="AA19" s="43">
        <v>2188</v>
      </c>
      <c r="AB19" s="43">
        <v>547</v>
      </c>
      <c r="AC19" s="43">
        <v>547</v>
      </c>
      <c r="AD19" s="43">
        <v>547</v>
      </c>
      <c r="AE19" s="43">
        <v>182</v>
      </c>
      <c r="AF19" s="43">
        <v>182</v>
      </c>
      <c r="AG19" s="43">
        <v>183</v>
      </c>
      <c r="AH19" s="43">
        <v>547</v>
      </c>
      <c r="AI19" s="43">
        <v>110</v>
      </c>
      <c r="AJ19" s="43">
        <v>28</v>
      </c>
      <c r="AK19" s="43">
        <v>28</v>
      </c>
      <c r="AL19" s="43">
        <v>28</v>
      </c>
      <c r="AM19" s="43">
        <v>26</v>
      </c>
      <c r="AN19" s="43">
        <v>2078</v>
      </c>
      <c r="AO19" s="43">
        <v>519</v>
      </c>
      <c r="AP19" s="43">
        <v>519</v>
      </c>
      <c r="AQ19" s="43">
        <v>519</v>
      </c>
      <c r="AR19" s="43">
        <v>521</v>
      </c>
    </row>
    <row r="20" spans="1:44" x14ac:dyDescent="0.2">
      <c r="A20" s="37">
        <v>14</v>
      </c>
      <c r="B20" s="166" t="s">
        <v>14</v>
      </c>
      <c r="C20" s="63">
        <v>146</v>
      </c>
      <c r="D20" s="63">
        <v>10746</v>
      </c>
      <c r="E20" s="37">
        <v>1.3404333455747338E-2</v>
      </c>
      <c r="F20" s="37">
        <v>0.98659566654425268</v>
      </c>
      <c r="G20" s="43">
        <v>1291</v>
      </c>
      <c r="H20" s="43">
        <v>333</v>
      </c>
      <c r="I20" s="43">
        <v>-41</v>
      </c>
      <c r="J20" s="43">
        <v>292</v>
      </c>
      <c r="K20" s="43">
        <v>333</v>
      </c>
      <c r="L20" s="43">
        <v>333</v>
      </c>
      <c r="M20" s="43">
        <v>333</v>
      </c>
      <c r="N20" s="43"/>
      <c r="O20" s="43">
        <v>1291</v>
      </c>
      <c r="P20" s="43">
        <v>323</v>
      </c>
      <c r="Q20" s="43">
        <v>323</v>
      </c>
      <c r="R20" s="43">
        <v>323</v>
      </c>
      <c r="S20" s="43">
        <v>322</v>
      </c>
      <c r="T20" s="43"/>
      <c r="U20" s="43">
        <v>1291</v>
      </c>
      <c r="V20" s="43">
        <v>323</v>
      </c>
      <c r="W20" s="43">
        <v>323</v>
      </c>
      <c r="X20" s="43">
        <v>323</v>
      </c>
      <c r="Y20" s="43">
        <v>322</v>
      </c>
      <c r="Z20" s="43"/>
      <c r="AA20" s="43">
        <v>1291</v>
      </c>
      <c r="AB20" s="43">
        <v>323</v>
      </c>
      <c r="AC20" s="43">
        <v>323</v>
      </c>
      <c r="AD20" s="43">
        <v>323</v>
      </c>
      <c r="AE20" s="43">
        <v>108</v>
      </c>
      <c r="AF20" s="43">
        <v>108</v>
      </c>
      <c r="AG20" s="43">
        <v>107</v>
      </c>
      <c r="AH20" s="43">
        <v>322</v>
      </c>
      <c r="AI20" s="43">
        <v>17</v>
      </c>
      <c r="AJ20" s="43">
        <v>4</v>
      </c>
      <c r="AK20" s="43">
        <v>4</v>
      </c>
      <c r="AL20" s="43">
        <v>4</v>
      </c>
      <c r="AM20" s="43">
        <v>5</v>
      </c>
      <c r="AN20" s="43">
        <v>1274</v>
      </c>
      <c r="AO20" s="43">
        <v>319</v>
      </c>
      <c r="AP20" s="43">
        <v>319</v>
      </c>
      <c r="AQ20" s="43">
        <v>319</v>
      </c>
      <c r="AR20" s="43">
        <v>317</v>
      </c>
    </row>
    <row r="21" spans="1:44" x14ac:dyDescent="0.2">
      <c r="A21" s="37">
        <v>15</v>
      </c>
      <c r="B21" s="166" t="s">
        <v>15</v>
      </c>
      <c r="C21" s="63">
        <v>16169</v>
      </c>
      <c r="D21" s="63">
        <v>1386</v>
      </c>
      <c r="E21" s="37">
        <v>0.92104813443463396</v>
      </c>
      <c r="F21" s="37">
        <v>7.8951865565366042E-2</v>
      </c>
      <c r="G21" s="43">
        <v>1738</v>
      </c>
      <c r="H21" s="43">
        <v>442</v>
      </c>
      <c r="I21" s="43">
        <v>-29</v>
      </c>
      <c r="J21" s="43">
        <v>413</v>
      </c>
      <c r="K21" s="43">
        <v>442</v>
      </c>
      <c r="L21" s="43">
        <v>442</v>
      </c>
      <c r="M21" s="43">
        <v>441</v>
      </c>
      <c r="N21" s="43"/>
      <c r="O21" s="43">
        <v>1738</v>
      </c>
      <c r="P21" s="43">
        <v>435</v>
      </c>
      <c r="Q21" s="43">
        <v>435</v>
      </c>
      <c r="R21" s="43">
        <v>435</v>
      </c>
      <c r="S21" s="43">
        <v>433</v>
      </c>
      <c r="T21" s="43"/>
      <c r="U21" s="43">
        <v>1738</v>
      </c>
      <c r="V21" s="43">
        <v>435</v>
      </c>
      <c r="W21" s="43">
        <v>435</v>
      </c>
      <c r="X21" s="43">
        <v>435</v>
      </c>
      <c r="Y21" s="43">
        <v>433</v>
      </c>
      <c r="Z21" s="43"/>
      <c r="AA21" s="43">
        <v>1738</v>
      </c>
      <c r="AB21" s="43">
        <v>435</v>
      </c>
      <c r="AC21" s="43">
        <v>435</v>
      </c>
      <c r="AD21" s="43">
        <v>435</v>
      </c>
      <c r="AE21" s="43">
        <v>145</v>
      </c>
      <c r="AF21" s="43">
        <v>145</v>
      </c>
      <c r="AG21" s="43">
        <v>145</v>
      </c>
      <c r="AH21" s="43">
        <v>433</v>
      </c>
      <c r="AI21" s="43">
        <v>1601</v>
      </c>
      <c r="AJ21" s="43">
        <v>401</v>
      </c>
      <c r="AK21" s="43">
        <v>401</v>
      </c>
      <c r="AL21" s="43">
        <v>401</v>
      </c>
      <c r="AM21" s="43">
        <v>398</v>
      </c>
      <c r="AN21" s="43">
        <v>137</v>
      </c>
      <c r="AO21" s="43">
        <v>34</v>
      </c>
      <c r="AP21" s="43">
        <v>34</v>
      </c>
      <c r="AQ21" s="43">
        <v>34</v>
      </c>
      <c r="AR21" s="43">
        <v>35</v>
      </c>
    </row>
    <row r="22" spans="1:44" x14ac:dyDescent="0.2">
      <c r="A22" s="37">
        <v>16</v>
      </c>
      <c r="B22" s="166" t="s">
        <v>16</v>
      </c>
      <c r="C22" s="63">
        <v>833</v>
      </c>
      <c r="D22" s="63">
        <v>9705</v>
      </c>
      <c r="E22" s="37">
        <v>7.9047257544126018E-2</v>
      </c>
      <c r="F22" s="37">
        <v>0.920952742455874</v>
      </c>
      <c r="G22" s="43">
        <v>728</v>
      </c>
      <c r="H22" s="43">
        <v>186</v>
      </c>
      <c r="I22" s="43">
        <v>-14</v>
      </c>
      <c r="J22" s="43">
        <v>172</v>
      </c>
      <c r="K22" s="43">
        <v>186</v>
      </c>
      <c r="L22" s="43">
        <v>186</v>
      </c>
      <c r="M22" s="43">
        <v>184</v>
      </c>
      <c r="N22" s="43"/>
      <c r="O22" s="43">
        <v>728</v>
      </c>
      <c r="P22" s="43">
        <v>182</v>
      </c>
      <c r="Q22" s="43">
        <v>182</v>
      </c>
      <c r="R22" s="43">
        <v>182</v>
      </c>
      <c r="S22" s="43">
        <v>182</v>
      </c>
      <c r="T22" s="43"/>
      <c r="U22" s="43">
        <v>728</v>
      </c>
      <c r="V22" s="43">
        <v>182</v>
      </c>
      <c r="W22" s="43">
        <v>182</v>
      </c>
      <c r="X22" s="43">
        <v>182</v>
      </c>
      <c r="Y22" s="43">
        <v>182</v>
      </c>
      <c r="Z22" s="43"/>
      <c r="AA22" s="43">
        <v>728</v>
      </c>
      <c r="AB22" s="43">
        <v>182</v>
      </c>
      <c r="AC22" s="43">
        <v>182</v>
      </c>
      <c r="AD22" s="43">
        <v>182</v>
      </c>
      <c r="AE22" s="43">
        <v>61</v>
      </c>
      <c r="AF22" s="43">
        <v>61</v>
      </c>
      <c r="AG22" s="43">
        <v>60</v>
      </c>
      <c r="AH22" s="43">
        <v>182</v>
      </c>
      <c r="AI22" s="43">
        <v>58</v>
      </c>
      <c r="AJ22" s="43">
        <v>14</v>
      </c>
      <c r="AK22" s="43">
        <v>14</v>
      </c>
      <c r="AL22" s="43">
        <v>14</v>
      </c>
      <c r="AM22" s="43">
        <v>16</v>
      </c>
      <c r="AN22" s="43">
        <v>670</v>
      </c>
      <c r="AO22" s="43">
        <v>168</v>
      </c>
      <c r="AP22" s="43">
        <v>168</v>
      </c>
      <c r="AQ22" s="43">
        <v>168</v>
      </c>
      <c r="AR22" s="43">
        <v>166</v>
      </c>
    </row>
    <row r="23" spans="1:44" x14ac:dyDescent="0.2">
      <c r="A23" s="37">
        <v>17</v>
      </c>
      <c r="B23" s="166" t="s">
        <v>17</v>
      </c>
      <c r="C23" s="63">
        <v>93</v>
      </c>
      <c r="D23" s="63">
        <v>9525</v>
      </c>
      <c r="E23" s="37">
        <v>9.6693699313786657E-3</v>
      </c>
      <c r="F23" s="37">
        <v>0.99033063006862132</v>
      </c>
      <c r="G23" s="43">
        <v>1537</v>
      </c>
      <c r="H23" s="43">
        <v>385</v>
      </c>
      <c r="I23" s="43">
        <v>-3</v>
      </c>
      <c r="J23" s="43">
        <v>382</v>
      </c>
      <c r="K23" s="43">
        <v>385</v>
      </c>
      <c r="L23" s="43">
        <v>385</v>
      </c>
      <c r="M23" s="43">
        <v>385</v>
      </c>
      <c r="N23" s="43"/>
      <c r="O23" s="43">
        <v>1537</v>
      </c>
      <c r="P23" s="43">
        <v>384</v>
      </c>
      <c r="Q23" s="43">
        <v>384</v>
      </c>
      <c r="R23" s="43">
        <v>384</v>
      </c>
      <c r="S23" s="43">
        <v>385</v>
      </c>
      <c r="T23" s="43"/>
      <c r="U23" s="43">
        <v>1537</v>
      </c>
      <c r="V23" s="43">
        <v>384</v>
      </c>
      <c r="W23" s="43">
        <v>384</v>
      </c>
      <c r="X23" s="43">
        <v>384</v>
      </c>
      <c r="Y23" s="43">
        <v>385</v>
      </c>
      <c r="Z23" s="43"/>
      <c r="AA23" s="43">
        <v>1537</v>
      </c>
      <c r="AB23" s="43">
        <v>384</v>
      </c>
      <c r="AC23" s="43">
        <v>384</v>
      </c>
      <c r="AD23" s="43">
        <v>384</v>
      </c>
      <c r="AE23" s="43">
        <v>128</v>
      </c>
      <c r="AF23" s="43">
        <v>128</v>
      </c>
      <c r="AG23" s="43">
        <v>128</v>
      </c>
      <c r="AH23" s="43">
        <v>385</v>
      </c>
      <c r="AI23" s="43">
        <v>15</v>
      </c>
      <c r="AJ23" s="43">
        <v>4</v>
      </c>
      <c r="AK23" s="43">
        <v>4</v>
      </c>
      <c r="AL23" s="43">
        <v>4</v>
      </c>
      <c r="AM23" s="43">
        <v>3</v>
      </c>
      <c r="AN23" s="43">
        <v>1522</v>
      </c>
      <c r="AO23" s="43">
        <v>380</v>
      </c>
      <c r="AP23" s="43">
        <v>380</v>
      </c>
      <c r="AQ23" s="43">
        <v>380</v>
      </c>
      <c r="AR23" s="43">
        <v>382</v>
      </c>
    </row>
    <row r="24" spans="1:44" x14ac:dyDescent="0.2">
      <c r="A24" s="37">
        <v>18</v>
      </c>
      <c r="B24" s="166" t="s">
        <v>18</v>
      </c>
      <c r="C24" s="63">
        <v>1178</v>
      </c>
      <c r="D24" s="63">
        <v>13087</v>
      </c>
      <c r="E24" s="37">
        <v>8.2579740623904663E-2</v>
      </c>
      <c r="F24" s="37">
        <v>0.91742025937609539</v>
      </c>
      <c r="G24" s="43">
        <v>1747</v>
      </c>
      <c r="H24" s="43">
        <v>457</v>
      </c>
      <c r="I24" s="43">
        <v>-80</v>
      </c>
      <c r="J24" s="43">
        <v>377</v>
      </c>
      <c r="K24" s="43">
        <v>457</v>
      </c>
      <c r="L24" s="43">
        <v>457</v>
      </c>
      <c r="M24" s="43">
        <v>456</v>
      </c>
      <c r="N24" s="43"/>
      <c r="O24" s="43">
        <v>1747</v>
      </c>
      <c r="P24" s="43">
        <v>437</v>
      </c>
      <c r="Q24" s="43">
        <v>437</v>
      </c>
      <c r="R24" s="43">
        <v>437</v>
      </c>
      <c r="S24" s="43">
        <v>436</v>
      </c>
      <c r="T24" s="43"/>
      <c r="U24" s="43">
        <v>1747</v>
      </c>
      <c r="V24" s="43">
        <v>437</v>
      </c>
      <c r="W24" s="43">
        <v>437</v>
      </c>
      <c r="X24" s="43">
        <v>437</v>
      </c>
      <c r="Y24" s="43">
        <v>436</v>
      </c>
      <c r="Z24" s="43"/>
      <c r="AA24" s="43">
        <v>1747</v>
      </c>
      <c r="AB24" s="43">
        <v>437</v>
      </c>
      <c r="AC24" s="43">
        <v>437</v>
      </c>
      <c r="AD24" s="43">
        <v>437</v>
      </c>
      <c r="AE24" s="43">
        <v>146</v>
      </c>
      <c r="AF24" s="43">
        <v>146</v>
      </c>
      <c r="AG24" s="43">
        <v>145</v>
      </c>
      <c r="AH24" s="43">
        <v>436</v>
      </c>
      <c r="AI24" s="43">
        <v>144</v>
      </c>
      <c r="AJ24" s="43">
        <v>36</v>
      </c>
      <c r="AK24" s="43">
        <v>36</v>
      </c>
      <c r="AL24" s="43">
        <v>36</v>
      </c>
      <c r="AM24" s="43">
        <v>36</v>
      </c>
      <c r="AN24" s="43">
        <v>1603</v>
      </c>
      <c r="AO24" s="43">
        <v>401</v>
      </c>
      <c r="AP24" s="43">
        <v>401</v>
      </c>
      <c r="AQ24" s="43">
        <v>401</v>
      </c>
      <c r="AR24" s="43">
        <v>400</v>
      </c>
    </row>
    <row r="25" spans="1:44" x14ac:dyDescent="0.2">
      <c r="A25" s="37">
        <v>19</v>
      </c>
      <c r="B25" s="166" t="s">
        <v>19</v>
      </c>
      <c r="C25" s="63">
        <v>513</v>
      </c>
      <c r="D25" s="63">
        <v>4928</v>
      </c>
      <c r="E25" s="37">
        <v>9.4284138945046864E-2</v>
      </c>
      <c r="F25" s="37">
        <v>0.90571586105495316</v>
      </c>
      <c r="G25" s="43">
        <v>892</v>
      </c>
      <c r="H25" s="43">
        <v>223</v>
      </c>
      <c r="I25" s="43"/>
      <c r="J25" s="43">
        <v>223</v>
      </c>
      <c r="K25" s="43">
        <v>223</v>
      </c>
      <c r="L25" s="43">
        <v>223</v>
      </c>
      <c r="M25" s="43">
        <v>223</v>
      </c>
      <c r="N25" s="43"/>
      <c r="O25" s="43">
        <v>892</v>
      </c>
      <c r="P25" s="43">
        <v>223</v>
      </c>
      <c r="Q25" s="43">
        <v>223</v>
      </c>
      <c r="R25" s="43">
        <v>223</v>
      </c>
      <c r="S25" s="43">
        <v>223</v>
      </c>
      <c r="T25" s="43"/>
      <c r="U25" s="43">
        <v>892</v>
      </c>
      <c r="V25" s="43">
        <v>223</v>
      </c>
      <c r="W25" s="43">
        <v>223</v>
      </c>
      <c r="X25" s="43">
        <v>223</v>
      </c>
      <c r="Y25" s="43">
        <v>223</v>
      </c>
      <c r="Z25" s="43"/>
      <c r="AA25" s="43">
        <v>892</v>
      </c>
      <c r="AB25" s="43">
        <v>223</v>
      </c>
      <c r="AC25" s="43">
        <v>223</v>
      </c>
      <c r="AD25" s="43">
        <v>223</v>
      </c>
      <c r="AE25" s="43">
        <v>74</v>
      </c>
      <c r="AF25" s="43">
        <v>74</v>
      </c>
      <c r="AG25" s="43">
        <v>75</v>
      </c>
      <c r="AH25" s="43">
        <v>223</v>
      </c>
      <c r="AI25" s="43">
        <v>84</v>
      </c>
      <c r="AJ25" s="43">
        <v>21</v>
      </c>
      <c r="AK25" s="43">
        <v>21</v>
      </c>
      <c r="AL25" s="43">
        <v>21</v>
      </c>
      <c r="AM25" s="43">
        <v>21</v>
      </c>
      <c r="AN25" s="43">
        <v>808</v>
      </c>
      <c r="AO25" s="43">
        <v>202</v>
      </c>
      <c r="AP25" s="43">
        <v>202</v>
      </c>
      <c r="AQ25" s="43">
        <v>202</v>
      </c>
      <c r="AR25" s="43">
        <v>202</v>
      </c>
    </row>
    <row r="26" spans="1:44" x14ac:dyDescent="0.2">
      <c r="A26" s="37">
        <v>20</v>
      </c>
      <c r="B26" s="166" t="s">
        <v>20</v>
      </c>
      <c r="C26" s="63">
        <v>9717</v>
      </c>
      <c r="D26" s="63">
        <v>14286</v>
      </c>
      <c r="E26" s="37">
        <v>0.40482439695038119</v>
      </c>
      <c r="F26" s="37">
        <v>0.59517560304961881</v>
      </c>
      <c r="G26" s="43">
        <v>6410</v>
      </c>
      <c r="H26" s="43">
        <v>1607</v>
      </c>
      <c r="I26" s="43">
        <v>-18</v>
      </c>
      <c r="J26" s="43">
        <v>1589</v>
      </c>
      <c r="K26" s="43">
        <v>1607</v>
      </c>
      <c r="L26" s="43">
        <v>1607</v>
      </c>
      <c r="M26" s="43">
        <v>1607</v>
      </c>
      <c r="N26" s="43"/>
      <c r="O26" s="43">
        <v>6410</v>
      </c>
      <c r="P26" s="43">
        <v>1603</v>
      </c>
      <c r="Q26" s="43">
        <v>1603</v>
      </c>
      <c r="R26" s="43">
        <v>1603</v>
      </c>
      <c r="S26" s="43">
        <v>1601</v>
      </c>
      <c r="T26" s="43">
        <v>-288</v>
      </c>
      <c r="U26" s="43">
        <v>6122</v>
      </c>
      <c r="V26" s="43">
        <v>1603</v>
      </c>
      <c r="W26" s="43">
        <v>1315</v>
      </c>
      <c r="X26" s="43">
        <v>1603</v>
      </c>
      <c r="Y26" s="43">
        <v>1601</v>
      </c>
      <c r="Z26" s="43">
        <v>-300</v>
      </c>
      <c r="AA26" s="43">
        <v>5822</v>
      </c>
      <c r="AB26" s="43">
        <v>1603</v>
      </c>
      <c r="AC26" s="43">
        <v>1315</v>
      </c>
      <c r="AD26" s="43">
        <v>1303</v>
      </c>
      <c r="AE26" s="43">
        <v>234</v>
      </c>
      <c r="AF26" s="43">
        <v>534</v>
      </c>
      <c r="AG26" s="43">
        <v>535</v>
      </c>
      <c r="AH26" s="43">
        <v>1601</v>
      </c>
      <c r="AI26" s="43">
        <v>2357</v>
      </c>
      <c r="AJ26" s="43">
        <v>649</v>
      </c>
      <c r="AK26" s="43">
        <v>532</v>
      </c>
      <c r="AL26" s="43">
        <v>527</v>
      </c>
      <c r="AM26" s="43">
        <v>649</v>
      </c>
      <c r="AN26" s="43">
        <v>4053</v>
      </c>
      <c r="AO26" s="43">
        <v>954</v>
      </c>
      <c r="AP26" s="43">
        <v>1071</v>
      </c>
      <c r="AQ26" s="43">
        <v>1076</v>
      </c>
      <c r="AR26" s="43">
        <v>952</v>
      </c>
    </row>
    <row r="27" spans="1:44" x14ac:dyDescent="0.2">
      <c r="A27" s="37">
        <v>21</v>
      </c>
      <c r="B27" s="166" t="s">
        <v>21</v>
      </c>
      <c r="C27" s="63">
        <v>1289</v>
      </c>
      <c r="D27" s="63">
        <v>13610</v>
      </c>
      <c r="E27" s="37">
        <v>8.6515873548560301E-2</v>
      </c>
      <c r="F27" s="37">
        <v>0.91348412645143973</v>
      </c>
      <c r="G27" s="43">
        <v>1215</v>
      </c>
      <c r="H27" s="43">
        <v>322</v>
      </c>
      <c r="I27" s="43">
        <v>-72</v>
      </c>
      <c r="J27" s="43">
        <v>250</v>
      </c>
      <c r="K27" s="43">
        <v>322</v>
      </c>
      <c r="L27" s="43">
        <v>322</v>
      </c>
      <c r="M27" s="43">
        <v>321</v>
      </c>
      <c r="N27" s="43"/>
      <c r="O27" s="43">
        <v>1215</v>
      </c>
      <c r="P27" s="43">
        <v>304</v>
      </c>
      <c r="Q27" s="43">
        <v>304</v>
      </c>
      <c r="R27" s="43">
        <v>304</v>
      </c>
      <c r="S27" s="43">
        <v>303</v>
      </c>
      <c r="T27" s="43"/>
      <c r="U27" s="43">
        <v>1215</v>
      </c>
      <c r="V27" s="43">
        <v>304</v>
      </c>
      <c r="W27" s="43">
        <v>304</v>
      </c>
      <c r="X27" s="43">
        <v>304</v>
      </c>
      <c r="Y27" s="43">
        <v>303</v>
      </c>
      <c r="Z27" s="43">
        <v>-83</v>
      </c>
      <c r="AA27" s="43">
        <v>1132</v>
      </c>
      <c r="AB27" s="43">
        <v>304</v>
      </c>
      <c r="AC27" s="43">
        <v>304</v>
      </c>
      <c r="AD27" s="43">
        <v>221</v>
      </c>
      <c r="AE27" s="43">
        <v>18</v>
      </c>
      <c r="AF27" s="43">
        <v>101</v>
      </c>
      <c r="AG27" s="43">
        <v>102</v>
      </c>
      <c r="AH27" s="43">
        <v>303</v>
      </c>
      <c r="AI27" s="43">
        <v>98</v>
      </c>
      <c r="AJ27" s="43">
        <v>26</v>
      </c>
      <c r="AK27" s="43">
        <v>26</v>
      </c>
      <c r="AL27" s="43">
        <v>19</v>
      </c>
      <c r="AM27" s="43">
        <v>27</v>
      </c>
      <c r="AN27" s="43">
        <v>1117</v>
      </c>
      <c r="AO27" s="43">
        <v>278</v>
      </c>
      <c r="AP27" s="43">
        <v>278</v>
      </c>
      <c r="AQ27" s="43">
        <v>285</v>
      </c>
      <c r="AR27" s="43">
        <v>276</v>
      </c>
    </row>
    <row r="28" spans="1:44" x14ac:dyDescent="0.2">
      <c r="A28" s="37">
        <v>22</v>
      </c>
      <c r="B28" s="166" t="s">
        <v>22</v>
      </c>
      <c r="C28" s="63">
        <v>4526</v>
      </c>
      <c r="D28" s="63">
        <v>20779</v>
      </c>
      <c r="E28" s="37">
        <v>0.17885793321477969</v>
      </c>
      <c r="F28" s="37">
        <v>0.82114206678522028</v>
      </c>
      <c r="G28" s="43">
        <v>2383</v>
      </c>
      <c r="H28" s="43">
        <v>597</v>
      </c>
      <c r="I28" s="43">
        <v>-6</v>
      </c>
      <c r="J28" s="43">
        <v>591</v>
      </c>
      <c r="K28" s="43">
        <v>597</v>
      </c>
      <c r="L28" s="43">
        <v>597</v>
      </c>
      <c r="M28" s="43">
        <v>598</v>
      </c>
      <c r="N28" s="43"/>
      <c r="O28" s="43">
        <v>2383</v>
      </c>
      <c r="P28" s="43">
        <v>596</v>
      </c>
      <c r="Q28" s="43">
        <v>596</v>
      </c>
      <c r="R28" s="43">
        <v>596</v>
      </c>
      <c r="S28" s="43">
        <v>595</v>
      </c>
      <c r="T28" s="43"/>
      <c r="U28" s="43">
        <v>2383</v>
      </c>
      <c r="V28" s="43">
        <v>596</v>
      </c>
      <c r="W28" s="43">
        <v>596</v>
      </c>
      <c r="X28" s="43">
        <v>596</v>
      </c>
      <c r="Y28" s="43">
        <v>595</v>
      </c>
      <c r="Z28" s="43"/>
      <c r="AA28" s="43">
        <v>2383</v>
      </c>
      <c r="AB28" s="43">
        <v>596</v>
      </c>
      <c r="AC28" s="43">
        <v>596</v>
      </c>
      <c r="AD28" s="43">
        <v>596</v>
      </c>
      <c r="AE28" s="43">
        <v>199</v>
      </c>
      <c r="AF28" s="43">
        <v>199</v>
      </c>
      <c r="AG28" s="43">
        <v>198</v>
      </c>
      <c r="AH28" s="43">
        <v>595</v>
      </c>
      <c r="AI28" s="43">
        <v>426</v>
      </c>
      <c r="AJ28" s="43">
        <v>107</v>
      </c>
      <c r="AK28" s="43">
        <v>107</v>
      </c>
      <c r="AL28" s="43">
        <v>107</v>
      </c>
      <c r="AM28" s="43">
        <v>105</v>
      </c>
      <c r="AN28" s="43">
        <v>1957</v>
      </c>
      <c r="AO28" s="43">
        <v>489</v>
      </c>
      <c r="AP28" s="43">
        <v>489</v>
      </c>
      <c r="AQ28" s="43">
        <v>489</v>
      </c>
      <c r="AR28" s="43">
        <v>490</v>
      </c>
    </row>
    <row r="29" spans="1:44" x14ac:dyDescent="0.2">
      <c r="A29" s="37">
        <v>23</v>
      </c>
      <c r="B29" s="166" t="s">
        <v>23</v>
      </c>
      <c r="C29" s="63">
        <v>1276</v>
      </c>
      <c r="D29" s="63">
        <v>16998</v>
      </c>
      <c r="E29" s="37">
        <v>6.9825982269891645E-2</v>
      </c>
      <c r="F29" s="37">
        <v>0.93017401773010833</v>
      </c>
      <c r="G29" s="43">
        <v>2308</v>
      </c>
      <c r="H29" s="43">
        <v>577</v>
      </c>
      <c r="I29" s="43"/>
      <c r="J29" s="43">
        <v>577</v>
      </c>
      <c r="K29" s="43">
        <v>577</v>
      </c>
      <c r="L29" s="43">
        <v>577</v>
      </c>
      <c r="M29" s="43">
        <v>577</v>
      </c>
      <c r="N29" s="43"/>
      <c r="O29" s="43">
        <v>2308</v>
      </c>
      <c r="P29" s="43">
        <v>577</v>
      </c>
      <c r="Q29" s="43">
        <v>577</v>
      </c>
      <c r="R29" s="43">
        <v>577</v>
      </c>
      <c r="S29" s="43">
        <v>577</v>
      </c>
      <c r="T29" s="43"/>
      <c r="U29" s="43">
        <v>2308</v>
      </c>
      <c r="V29" s="43">
        <v>577</v>
      </c>
      <c r="W29" s="43">
        <v>577</v>
      </c>
      <c r="X29" s="43">
        <v>577</v>
      </c>
      <c r="Y29" s="43">
        <v>577</v>
      </c>
      <c r="Z29" s="43">
        <v>-42</v>
      </c>
      <c r="AA29" s="43">
        <v>2266</v>
      </c>
      <c r="AB29" s="43">
        <v>577</v>
      </c>
      <c r="AC29" s="43">
        <v>577</v>
      </c>
      <c r="AD29" s="43">
        <v>535</v>
      </c>
      <c r="AE29" s="43">
        <v>150</v>
      </c>
      <c r="AF29" s="43">
        <v>192</v>
      </c>
      <c r="AG29" s="43">
        <v>193</v>
      </c>
      <c r="AH29" s="43">
        <v>577</v>
      </c>
      <c r="AI29" s="43">
        <v>158</v>
      </c>
      <c r="AJ29" s="43">
        <v>40</v>
      </c>
      <c r="AK29" s="43">
        <v>40</v>
      </c>
      <c r="AL29" s="43">
        <v>37</v>
      </c>
      <c r="AM29" s="43">
        <v>41</v>
      </c>
      <c r="AN29" s="43">
        <v>2150</v>
      </c>
      <c r="AO29" s="43">
        <v>537</v>
      </c>
      <c r="AP29" s="43">
        <v>537</v>
      </c>
      <c r="AQ29" s="43">
        <v>540</v>
      </c>
      <c r="AR29" s="43">
        <v>536</v>
      </c>
    </row>
    <row r="30" spans="1:44" x14ac:dyDescent="0.2">
      <c r="A30" s="37">
        <v>24</v>
      </c>
      <c r="B30" s="166" t="s">
        <v>24</v>
      </c>
      <c r="C30" s="63">
        <v>2328</v>
      </c>
      <c r="D30" s="63">
        <v>15723</v>
      </c>
      <c r="E30" s="37">
        <v>0.12896792421472494</v>
      </c>
      <c r="F30" s="37">
        <v>0.87103207578527508</v>
      </c>
      <c r="G30" s="43">
        <v>1522</v>
      </c>
      <c r="H30" s="43">
        <v>385</v>
      </c>
      <c r="I30" s="43">
        <v>-17</v>
      </c>
      <c r="J30" s="43">
        <v>368</v>
      </c>
      <c r="K30" s="43">
        <v>385</v>
      </c>
      <c r="L30" s="43">
        <v>385</v>
      </c>
      <c r="M30" s="43">
        <v>384</v>
      </c>
      <c r="N30" s="43"/>
      <c r="O30" s="43">
        <v>1522</v>
      </c>
      <c r="P30" s="43">
        <v>381</v>
      </c>
      <c r="Q30" s="43">
        <v>381</v>
      </c>
      <c r="R30" s="43">
        <v>381</v>
      </c>
      <c r="S30" s="43">
        <v>379</v>
      </c>
      <c r="T30" s="43"/>
      <c r="U30" s="43">
        <v>1522</v>
      </c>
      <c r="V30" s="43">
        <v>381</v>
      </c>
      <c r="W30" s="43">
        <v>381</v>
      </c>
      <c r="X30" s="43">
        <v>381</v>
      </c>
      <c r="Y30" s="43">
        <v>379</v>
      </c>
      <c r="Z30" s="43">
        <v>-19</v>
      </c>
      <c r="AA30" s="43">
        <v>1503</v>
      </c>
      <c r="AB30" s="43">
        <v>381</v>
      </c>
      <c r="AC30" s="43">
        <v>381</v>
      </c>
      <c r="AD30" s="43">
        <v>362</v>
      </c>
      <c r="AE30" s="43">
        <v>108</v>
      </c>
      <c r="AF30" s="43">
        <v>127</v>
      </c>
      <c r="AG30" s="43">
        <v>127</v>
      </c>
      <c r="AH30" s="43">
        <v>379</v>
      </c>
      <c r="AI30" s="43">
        <v>194</v>
      </c>
      <c r="AJ30" s="43">
        <v>49</v>
      </c>
      <c r="AK30" s="43">
        <v>49</v>
      </c>
      <c r="AL30" s="43">
        <v>47</v>
      </c>
      <c r="AM30" s="43">
        <v>49</v>
      </c>
      <c r="AN30" s="43">
        <v>1328</v>
      </c>
      <c r="AO30" s="43">
        <v>332</v>
      </c>
      <c r="AP30" s="43">
        <v>332</v>
      </c>
      <c r="AQ30" s="43">
        <v>334</v>
      </c>
      <c r="AR30" s="43">
        <v>330</v>
      </c>
    </row>
    <row r="31" spans="1:44" ht="30" x14ac:dyDescent="0.2">
      <c r="A31" s="37">
        <v>25</v>
      </c>
      <c r="B31" s="166" t="s">
        <v>54</v>
      </c>
      <c r="C31" s="63">
        <v>441457</v>
      </c>
      <c r="D31" s="63">
        <v>381037</v>
      </c>
      <c r="E31" s="37">
        <v>0.53672975122006972</v>
      </c>
      <c r="F31" s="37">
        <v>0.46327024877993028</v>
      </c>
      <c r="G31" s="43">
        <v>15098</v>
      </c>
      <c r="H31" s="43">
        <v>3775</v>
      </c>
      <c r="I31" s="43"/>
      <c r="J31" s="43">
        <v>3775</v>
      </c>
      <c r="K31" s="43">
        <v>3775</v>
      </c>
      <c r="L31" s="43">
        <v>3775</v>
      </c>
      <c r="M31" s="43">
        <v>3773</v>
      </c>
      <c r="N31" s="43"/>
      <c r="O31" s="43">
        <v>15098</v>
      </c>
      <c r="P31" s="43">
        <v>3775</v>
      </c>
      <c r="Q31" s="43">
        <v>3775</v>
      </c>
      <c r="R31" s="43">
        <v>3775</v>
      </c>
      <c r="S31" s="43">
        <v>3773</v>
      </c>
      <c r="T31" s="43"/>
      <c r="U31" s="43">
        <v>15098</v>
      </c>
      <c r="V31" s="43">
        <v>3775</v>
      </c>
      <c r="W31" s="43">
        <v>3775</v>
      </c>
      <c r="X31" s="43">
        <v>3775</v>
      </c>
      <c r="Y31" s="43">
        <v>3773</v>
      </c>
      <c r="Z31" s="43">
        <v>-543</v>
      </c>
      <c r="AA31" s="43">
        <v>14555</v>
      </c>
      <c r="AB31" s="43">
        <v>3775</v>
      </c>
      <c r="AC31" s="43">
        <v>3775</v>
      </c>
      <c r="AD31" s="43">
        <v>3232</v>
      </c>
      <c r="AE31" s="43">
        <v>715</v>
      </c>
      <c r="AF31" s="43">
        <v>1258</v>
      </c>
      <c r="AG31" s="43">
        <v>1259</v>
      </c>
      <c r="AH31" s="43">
        <v>3773</v>
      </c>
      <c r="AI31" s="43">
        <v>7812</v>
      </c>
      <c r="AJ31" s="43">
        <v>2026</v>
      </c>
      <c r="AK31" s="43">
        <v>2026</v>
      </c>
      <c r="AL31" s="43">
        <v>1735</v>
      </c>
      <c r="AM31" s="43">
        <v>2025</v>
      </c>
      <c r="AN31" s="43">
        <v>7286</v>
      </c>
      <c r="AO31" s="43">
        <v>1749</v>
      </c>
      <c r="AP31" s="43">
        <v>1749</v>
      </c>
      <c r="AQ31" s="43">
        <v>2040</v>
      </c>
      <c r="AR31" s="43">
        <v>1748</v>
      </c>
    </row>
    <row r="32" spans="1:44" ht="45" x14ac:dyDescent="0.2">
      <c r="A32" s="37">
        <v>26</v>
      </c>
      <c r="B32" s="166" t="s">
        <v>55</v>
      </c>
      <c r="C32" s="63">
        <v>95167</v>
      </c>
      <c r="D32" s="63">
        <v>79385</v>
      </c>
      <c r="E32" s="37">
        <v>0.54520715889820803</v>
      </c>
      <c r="F32" s="37">
        <v>0.45479284110179197</v>
      </c>
      <c r="G32" s="43">
        <v>7698</v>
      </c>
      <c r="H32" s="43">
        <v>1949</v>
      </c>
      <c r="I32" s="43">
        <v>-99</v>
      </c>
      <c r="J32" s="43">
        <v>1850</v>
      </c>
      <c r="K32" s="43">
        <v>1949</v>
      </c>
      <c r="L32" s="43">
        <v>1949</v>
      </c>
      <c r="M32" s="43">
        <v>1950</v>
      </c>
      <c r="N32" s="43"/>
      <c r="O32" s="43">
        <v>7698</v>
      </c>
      <c r="P32" s="43">
        <v>1925</v>
      </c>
      <c r="Q32" s="43">
        <v>1925</v>
      </c>
      <c r="R32" s="43">
        <v>1925</v>
      </c>
      <c r="S32" s="43">
        <v>1923</v>
      </c>
      <c r="T32" s="43"/>
      <c r="U32" s="43">
        <v>7698</v>
      </c>
      <c r="V32" s="43">
        <v>1925</v>
      </c>
      <c r="W32" s="43">
        <v>1925</v>
      </c>
      <c r="X32" s="43">
        <v>1925</v>
      </c>
      <c r="Y32" s="43">
        <v>1923</v>
      </c>
      <c r="Z32" s="43"/>
      <c r="AA32" s="43">
        <v>7698</v>
      </c>
      <c r="AB32" s="43">
        <v>1925</v>
      </c>
      <c r="AC32" s="43">
        <v>1925</v>
      </c>
      <c r="AD32" s="43">
        <v>1925</v>
      </c>
      <c r="AE32" s="43">
        <v>642</v>
      </c>
      <c r="AF32" s="43">
        <v>642</v>
      </c>
      <c r="AG32" s="43">
        <v>641</v>
      </c>
      <c r="AH32" s="43">
        <v>1923</v>
      </c>
      <c r="AI32" s="43">
        <v>4197</v>
      </c>
      <c r="AJ32" s="43">
        <v>1050</v>
      </c>
      <c r="AK32" s="43">
        <v>1050</v>
      </c>
      <c r="AL32" s="43">
        <v>1050</v>
      </c>
      <c r="AM32" s="43">
        <v>1047</v>
      </c>
      <c r="AN32" s="43">
        <v>3501</v>
      </c>
      <c r="AO32" s="43">
        <v>875</v>
      </c>
      <c r="AP32" s="43">
        <v>875</v>
      </c>
      <c r="AQ32" s="43">
        <v>875</v>
      </c>
      <c r="AR32" s="43">
        <v>876</v>
      </c>
    </row>
    <row r="33" spans="1:44" ht="30" x14ac:dyDescent="0.2">
      <c r="A33" s="37">
        <v>27</v>
      </c>
      <c r="B33" s="166" t="s">
        <v>25</v>
      </c>
      <c r="C33" s="63">
        <v>441457</v>
      </c>
      <c r="D33" s="63">
        <v>381037</v>
      </c>
      <c r="E33" s="37">
        <v>0.53672975122006972</v>
      </c>
      <c r="F33" s="37">
        <v>0.46327024877993028</v>
      </c>
      <c r="G33" s="43">
        <v>3406</v>
      </c>
      <c r="H33" s="43">
        <v>852</v>
      </c>
      <c r="I33" s="43"/>
      <c r="J33" s="43">
        <v>852</v>
      </c>
      <c r="K33" s="43">
        <v>852</v>
      </c>
      <c r="L33" s="43">
        <v>852</v>
      </c>
      <c r="M33" s="43">
        <v>850</v>
      </c>
      <c r="N33" s="43">
        <v>20</v>
      </c>
      <c r="O33" s="43">
        <v>3426</v>
      </c>
      <c r="P33" s="43">
        <v>864</v>
      </c>
      <c r="Q33" s="43">
        <v>860</v>
      </c>
      <c r="R33" s="43">
        <v>852</v>
      </c>
      <c r="S33" s="43">
        <v>850</v>
      </c>
      <c r="T33" s="43">
        <v>11</v>
      </c>
      <c r="U33" s="43">
        <v>3437</v>
      </c>
      <c r="V33" s="43">
        <v>864</v>
      </c>
      <c r="W33" s="43">
        <v>871</v>
      </c>
      <c r="X33" s="43">
        <v>852</v>
      </c>
      <c r="Y33" s="43">
        <v>850</v>
      </c>
      <c r="Z33" s="43">
        <v>7</v>
      </c>
      <c r="AA33" s="43">
        <v>3444</v>
      </c>
      <c r="AB33" s="43">
        <v>864</v>
      </c>
      <c r="AC33" s="43">
        <v>871</v>
      </c>
      <c r="AD33" s="43">
        <v>859</v>
      </c>
      <c r="AE33" s="43">
        <v>291</v>
      </c>
      <c r="AF33" s="43">
        <v>284</v>
      </c>
      <c r="AG33" s="43">
        <v>284</v>
      </c>
      <c r="AH33" s="43">
        <v>850</v>
      </c>
      <c r="AI33" s="43">
        <v>1848</v>
      </c>
      <c r="AJ33" s="43">
        <v>464</v>
      </c>
      <c r="AK33" s="43">
        <v>467</v>
      </c>
      <c r="AL33" s="43">
        <v>461</v>
      </c>
      <c r="AM33" s="43">
        <v>456</v>
      </c>
      <c r="AN33" s="43">
        <v>1578</v>
      </c>
      <c r="AO33" s="43">
        <v>400</v>
      </c>
      <c r="AP33" s="43">
        <v>393</v>
      </c>
      <c r="AQ33" s="43">
        <v>391</v>
      </c>
      <c r="AR33" s="43">
        <v>394</v>
      </c>
    </row>
    <row r="34" spans="1:44" ht="30" x14ac:dyDescent="0.2">
      <c r="A34" s="37">
        <v>28</v>
      </c>
      <c r="B34" s="166" t="s">
        <v>56</v>
      </c>
      <c r="C34" s="63">
        <v>441457</v>
      </c>
      <c r="D34" s="63">
        <v>381037</v>
      </c>
      <c r="E34" s="37">
        <v>0.53672975122006972</v>
      </c>
      <c r="F34" s="37">
        <v>0.46327024877993028</v>
      </c>
      <c r="G34" s="43">
        <v>6637</v>
      </c>
      <c r="H34" s="43">
        <v>1662</v>
      </c>
      <c r="I34" s="43">
        <v>-12</v>
      </c>
      <c r="J34" s="43">
        <v>1650</v>
      </c>
      <c r="K34" s="43">
        <v>1662</v>
      </c>
      <c r="L34" s="43">
        <v>1662</v>
      </c>
      <c r="M34" s="43">
        <v>1663</v>
      </c>
      <c r="N34" s="43"/>
      <c r="O34" s="43">
        <v>6637</v>
      </c>
      <c r="P34" s="43">
        <v>1659</v>
      </c>
      <c r="Q34" s="43">
        <v>1659</v>
      </c>
      <c r="R34" s="43">
        <v>1659</v>
      </c>
      <c r="S34" s="43">
        <v>1660</v>
      </c>
      <c r="T34" s="43"/>
      <c r="U34" s="43">
        <v>6637</v>
      </c>
      <c r="V34" s="43">
        <v>1659</v>
      </c>
      <c r="W34" s="43">
        <v>1659</v>
      </c>
      <c r="X34" s="43">
        <v>1659</v>
      </c>
      <c r="Y34" s="43">
        <v>1660</v>
      </c>
      <c r="Z34" s="43">
        <v>570</v>
      </c>
      <c r="AA34" s="43">
        <v>7207</v>
      </c>
      <c r="AB34" s="43">
        <v>1659</v>
      </c>
      <c r="AC34" s="43">
        <v>1659</v>
      </c>
      <c r="AD34" s="43">
        <v>2229</v>
      </c>
      <c r="AE34" s="43">
        <v>1123</v>
      </c>
      <c r="AF34" s="43">
        <v>553</v>
      </c>
      <c r="AG34" s="43">
        <v>553</v>
      </c>
      <c r="AH34" s="43">
        <v>1660</v>
      </c>
      <c r="AI34" s="43">
        <v>3868</v>
      </c>
      <c r="AJ34" s="43">
        <v>890</v>
      </c>
      <c r="AK34" s="43">
        <v>890</v>
      </c>
      <c r="AL34" s="43">
        <v>1196</v>
      </c>
      <c r="AM34" s="43">
        <v>892</v>
      </c>
      <c r="AN34" s="43">
        <v>2769</v>
      </c>
      <c r="AO34" s="43">
        <v>769</v>
      </c>
      <c r="AP34" s="43">
        <v>769</v>
      </c>
      <c r="AQ34" s="43">
        <v>463</v>
      </c>
      <c r="AR34" s="43">
        <v>768</v>
      </c>
    </row>
    <row r="35" spans="1:44" ht="30" x14ac:dyDescent="0.2">
      <c r="A35" s="37">
        <v>29</v>
      </c>
      <c r="B35" s="166" t="s">
        <v>57</v>
      </c>
      <c r="C35" s="63">
        <v>441457</v>
      </c>
      <c r="D35" s="63">
        <v>381037</v>
      </c>
      <c r="E35" s="37">
        <v>0.53672975122006972</v>
      </c>
      <c r="F35" s="37">
        <v>0.46327024877993028</v>
      </c>
      <c r="G35" s="43">
        <v>4784</v>
      </c>
      <c r="H35" s="43">
        <v>1223</v>
      </c>
      <c r="I35" s="43">
        <v>-109</v>
      </c>
      <c r="J35" s="43">
        <v>1114</v>
      </c>
      <c r="K35" s="43">
        <v>1223</v>
      </c>
      <c r="L35" s="43">
        <v>1223</v>
      </c>
      <c r="M35" s="43">
        <v>1224</v>
      </c>
      <c r="N35" s="43"/>
      <c r="O35" s="43">
        <v>4784</v>
      </c>
      <c r="P35" s="43">
        <v>1196</v>
      </c>
      <c r="Q35" s="43">
        <v>1196</v>
      </c>
      <c r="R35" s="43">
        <v>1196</v>
      </c>
      <c r="S35" s="43">
        <v>1196</v>
      </c>
      <c r="T35" s="43">
        <v>152</v>
      </c>
      <c r="U35" s="43">
        <v>4936</v>
      </c>
      <c r="V35" s="43">
        <v>1196</v>
      </c>
      <c r="W35" s="43">
        <v>1348</v>
      </c>
      <c r="X35" s="43">
        <v>1196</v>
      </c>
      <c r="Y35" s="43">
        <v>1196</v>
      </c>
      <c r="Z35" s="43"/>
      <c r="AA35" s="43">
        <v>4936</v>
      </c>
      <c r="AB35" s="43">
        <v>1196</v>
      </c>
      <c r="AC35" s="43">
        <v>1348</v>
      </c>
      <c r="AD35" s="43">
        <v>1196</v>
      </c>
      <c r="AE35" s="43">
        <v>399</v>
      </c>
      <c r="AF35" s="43">
        <v>399</v>
      </c>
      <c r="AG35" s="43">
        <v>398</v>
      </c>
      <c r="AH35" s="43">
        <v>1196</v>
      </c>
      <c r="AI35" s="43">
        <v>2649</v>
      </c>
      <c r="AJ35" s="43">
        <v>642</v>
      </c>
      <c r="AK35" s="43">
        <v>724</v>
      </c>
      <c r="AL35" s="43">
        <v>642</v>
      </c>
      <c r="AM35" s="43">
        <v>641</v>
      </c>
      <c r="AN35" s="43">
        <v>2135</v>
      </c>
      <c r="AO35" s="43">
        <v>554</v>
      </c>
      <c r="AP35" s="43">
        <v>472</v>
      </c>
      <c r="AQ35" s="43">
        <v>554</v>
      </c>
      <c r="AR35" s="43">
        <v>555</v>
      </c>
    </row>
    <row r="36" spans="1:44" ht="45" x14ac:dyDescent="0.2">
      <c r="A36" s="37">
        <v>30</v>
      </c>
      <c r="B36" s="166" t="s">
        <v>26</v>
      </c>
      <c r="C36" s="63">
        <v>441457</v>
      </c>
      <c r="D36" s="63">
        <v>381037</v>
      </c>
      <c r="E36" s="37">
        <v>0.53672975122006972</v>
      </c>
      <c r="F36" s="37">
        <v>0.46327024877993028</v>
      </c>
      <c r="G36" s="43">
        <v>3475</v>
      </c>
      <c r="H36" s="43">
        <v>800</v>
      </c>
      <c r="I36" s="43">
        <v>275</v>
      </c>
      <c r="J36" s="43">
        <v>1075</v>
      </c>
      <c r="K36" s="43">
        <v>800</v>
      </c>
      <c r="L36" s="43">
        <v>800</v>
      </c>
      <c r="M36" s="43">
        <v>800</v>
      </c>
      <c r="N36" s="43"/>
      <c r="O36" s="43">
        <v>3475</v>
      </c>
      <c r="P36" s="43">
        <v>869</v>
      </c>
      <c r="Q36" s="43">
        <v>869</v>
      </c>
      <c r="R36" s="43">
        <v>869</v>
      </c>
      <c r="S36" s="43">
        <v>868</v>
      </c>
      <c r="T36" s="43">
        <v>121</v>
      </c>
      <c r="U36" s="43">
        <v>3596</v>
      </c>
      <c r="V36" s="43">
        <v>869</v>
      </c>
      <c r="W36" s="43">
        <v>990</v>
      </c>
      <c r="X36" s="43">
        <v>869</v>
      </c>
      <c r="Y36" s="43">
        <v>868</v>
      </c>
      <c r="Z36" s="43">
        <v>154</v>
      </c>
      <c r="AA36" s="43">
        <v>3750</v>
      </c>
      <c r="AB36" s="43">
        <v>869</v>
      </c>
      <c r="AC36" s="43">
        <v>990</v>
      </c>
      <c r="AD36" s="43">
        <v>1023</v>
      </c>
      <c r="AE36" s="43">
        <v>444</v>
      </c>
      <c r="AF36" s="43">
        <v>290</v>
      </c>
      <c r="AG36" s="43">
        <v>289</v>
      </c>
      <c r="AH36" s="43">
        <v>868</v>
      </c>
      <c r="AI36" s="43">
        <v>2013</v>
      </c>
      <c r="AJ36" s="43">
        <v>466</v>
      </c>
      <c r="AK36" s="43">
        <v>531</v>
      </c>
      <c r="AL36" s="43">
        <v>549</v>
      </c>
      <c r="AM36" s="43">
        <v>467</v>
      </c>
      <c r="AN36" s="43">
        <v>1462</v>
      </c>
      <c r="AO36" s="43">
        <v>403</v>
      </c>
      <c r="AP36" s="43">
        <v>338</v>
      </c>
      <c r="AQ36" s="43">
        <v>320</v>
      </c>
      <c r="AR36" s="43">
        <v>401</v>
      </c>
    </row>
    <row r="37" spans="1:44" ht="30" x14ac:dyDescent="0.2">
      <c r="A37" s="37">
        <v>31</v>
      </c>
      <c r="B37" s="166" t="s">
        <v>27</v>
      </c>
      <c r="C37" s="63">
        <v>441457</v>
      </c>
      <c r="D37" s="63">
        <v>381037</v>
      </c>
      <c r="E37" s="37">
        <v>0.53672975122006972</v>
      </c>
      <c r="F37" s="37">
        <v>0.46327024877993028</v>
      </c>
      <c r="G37" s="43">
        <v>716</v>
      </c>
      <c r="H37" s="43">
        <v>179</v>
      </c>
      <c r="I37" s="43"/>
      <c r="J37" s="43">
        <v>179</v>
      </c>
      <c r="K37" s="43">
        <v>179</v>
      </c>
      <c r="L37" s="43">
        <v>179</v>
      </c>
      <c r="M37" s="43">
        <v>179</v>
      </c>
      <c r="N37" s="43"/>
      <c r="O37" s="43">
        <v>716</v>
      </c>
      <c r="P37" s="43">
        <v>179</v>
      </c>
      <c r="Q37" s="43">
        <v>179</v>
      </c>
      <c r="R37" s="43">
        <v>179</v>
      </c>
      <c r="S37" s="43">
        <v>179</v>
      </c>
      <c r="T37" s="43"/>
      <c r="U37" s="43">
        <v>716</v>
      </c>
      <c r="V37" s="43">
        <v>179</v>
      </c>
      <c r="W37" s="43">
        <v>179</v>
      </c>
      <c r="X37" s="43">
        <v>179</v>
      </c>
      <c r="Y37" s="43">
        <v>179</v>
      </c>
      <c r="Z37" s="43"/>
      <c r="AA37" s="43">
        <v>716</v>
      </c>
      <c r="AB37" s="43">
        <v>179</v>
      </c>
      <c r="AC37" s="43">
        <v>179</v>
      </c>
      <c r="AD37" s="43">
        <v>179</v>
      </c>
      <c r="AE37" s="43">
        <v>60</v>
      </c>
      <c r="AF37" s="43">
        <v>60</v>
      </c>
      <c r="AG37" s="43">
        <v>59</v>
      </c>
      <c r="AH37" s="43">
        <v>179</v>
      </c>
      <c r="AI37" s="43">
        <v>384</v>
      </c>
      <c r="AJ37" s="43">
        <v>96</v>
      </c>
      <c r="AK37" s="43">
        <v>96</v>
      </c>
      <c r="AL37" s="43">
        <v>96</v>
      </c>
      <c r="AM37" s="43">
        <v>96</v>
      </c>
      <c r="AN37" s="43">
        <v>332</v>
      </c>
      <c r="AO37" s="43">
        <v>83</v>
      </c>
      <c r="AP37" s="43">
        <v>83</v>
      </c>
      <c r="AQ37" s="43">
        <v>83</v>
      </c>
      <c r="AR37" s="43">
        <v>83</v>
      </c>
    </row>
    <row r="38" spans="1:44" ht="30" x14ac:dyDescent="0.2">
      <c r="A38" s="37">
        <v>32</v>
      </c>
      <c r="B38" s="166" t="s">
        <v>139</v>
      </c>
      <c r="C38" s="63"/>
      <c r="D38" s="63"/>
      <c r="E38" s="37"/>
      <c r="F38" s="37"/>
      <c r="G38" s="43">
        <v>0</v>
      </c>
      <c r="H38" s="43">
        <v>0</v>
      </c>
      <c r="I38" s="43"/>
      <c r="J38" s="43">
        <v>0</v>
      </c>
      <c r="K38" s="43">
        <v>0</v>
      </c>
      <c r="L38" s="43">
        <v>0</v>
      </c>
      <c r="M38" s="43">
        <v>0</v>
      </c>
      <c r="N38" s="43"/>
      <c r="O38" s="43">
        <v>0</v>
      </c>
      <c r="P38" s="43">
        <v>0</v>
      </c>
      <c r="Q38" s="43">
        <v>0</v>
      </c>
      <c r="R38" s="43">
        <v>0</v>
      </c>
      <c r="S38" s="43">
        <v>0</v>
      </c>
      <c r="T38" s="43"/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43"/>
      <c r="AA38" s="43">
        <v>0</v>
      </c>
      <c r="AB38" s="43">
        <v>0</v>
      </c>
      <c r="AC38" s="43">
        <v>0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</row>
    <row r="39" spans="1:44" ht="30" x14ac:dyDescent="0.2">
      <c r="A39" s="37">
        <v>33</v>
      </c>
      <c r="B39" s="166" t="s">
        <v>58</v>
      </c>
      <c r="C39" s="63">
        <v>441457</v>
      </c>
      <c r="D39" s="63">
        <v>381037</v>
      </c>
      <c r="E39" s="37">
        <v>0.53672975122006972</v>
      </c>
      <c r="F39" s="37">
        <v>0.46327024877993028</v>
      </c>
      <c r="G39" s="43">
        <v>7791</v>
      </c>
      <c r="H39" s="43">
        <v>1948</v>
      </c>
      <c r="I39" s="43"/>
      <c r="J39" s="43">
        <v>1948</v>
      </c>
      <c r="K39" s="43">
        <v>1948</v>
      </c>
      <c r="L39" s="43">
        <v>1948</v>
      </c>
      <c r="M39" s="43">
        <v>1947</v>
      </c>
      <c r="N39" s="43">
        <v>-212</v>
      </c>
      <c r="O39" s="43">
        <v>7579</v>
      </c>
      <c r="P39" s="43">
        <v>1821</v>
      </c>
      <c r="Q39" s="43">
        <v>1863</v>
      </c>
      <c r="R39" s="43">
        <v>1948</v>
      </c>
      <c r="S39" s="43">
        <v>1947</v>
      </c>
      <c r="T39" s="43">
        <v>491</v>
      </c>
      <c r="U39" s="43">
        <v>8070</v>
      </c>
      <c r="V39" s="43">
        <v>1821</v>
      </c>
      <c r="W39" s="43">
        <v>2354</v>
      </c>
      <c r="X39" s="43">
        <v>1948</v>
      </c>
      <c r="Y39" s="43">
        <v>1947</v>
      </c>
      <c r="Z39" s="43">
        <v>-238</v>
      </c>
      <c r="AA39" s="43">
        <v>7832</v>
      </c>
      <c r="AB39" s="43">
        <v>1821</v>
      </c>
      <c r="AC39" s="43">
        <v>2354</v>
      </c>
      <c r="AD39" s="43">
        <v>1710</v>
      </c>
      <c r="AE39" s="43">
        <v>411</v>
      </c>
      <c r="AF39" s="43">
        <v>649</v>
      </c>
      <c r="AG39" s="43">
        <v>650</v>
      </c>
      <c r="AH39" s="43">
        <v>1947</v>
      </c>
      <c r="AI39" s="43">
        <v>4204</v>
      </c>
      <c r="AJ39" s="43">
        <v>977</v>
      </c>
      <c r="AK39" s="43">
        <v>1263</v>
      </c>
      <c r="AL39" s="43">
        <v>918</v>
      </c>
      <c r="AM39" s="43">
        <v>1046</v>
      </c>
      <c r="AN39" s="43">
        <v>3375</v>
      </c>
      <c r="AO39" s="43">
        <v>844</v>
      </c>
      <c r="AP39" s="43">
        <v>600</v>
      </c>
      <c r="AQ39" s="43">
        <v>1030</v>
      </c>
      <c r="AR39" s="43">
        <v>901</v>
      </c>
    </row>
    <row r="40" spans="1:44" ht="25.5" x14ac:dyDescent="0.2">
      <c r="A40" s="37">
        <v>34</v>
      </c>
      <c r="B40" s="167" t="s">
        <v>281</v>
      </c>
      <c r="C40" s="63">
        <v>441457</v>
      </c>
      <c r="D40" s="63">
        <v>381037</v>
      </c>
      <c r="E40" s="37">
        <v>0.53672975122006972</v>
      </c>
      <c r="F40" s="37">
        <v>0.46327024877993028</v>
      </c>
      <c r="G40" s="43">
        <v>161</v>
      </c>
      <c r="H40" s="43">
        <v>48</v>
      </c>
      <c r="I40" s="43">
        <v>-31</v>
      </c>
      <c r="J40" s="43">
        <v>17</v>
      </c>
      <c r="K40" s="43">
        <v>48</v>
      </c>
      <c r="L40" s="43">
        <v>48</v>
      </c>
      <c r="M40" s="43">
        <v>48</v>
      </c>
      <c r="N40" s="43"/>
      <c r="O40" s="43">
        <v>161</v>
      </c>
      <c r="P40" s="43">
        <v>40</v>
      </c>
      <c r="Q40" s="43">
        <v>40</v>
      </c>
      <c r="R40" s="43">
        <v>40</v>
      </c>
      <c r="S40" s="43">
        <v>41</v>
      </c>
      <c r="T40" s="43">
        <v>-11</v>
      </c>
      <c r="U40" s="43">
        <v>150</v>
      </c>
      <c r="V40" s="43">
        <v>40</v>
      </c>
      <c r="W40" s="43">
        <v>29</v>
      </c>
      <c r="X40" s="43">
        <v>40</v>
      </c>
      <c r="Y40" s="43">
        <v>41</v>
      </c>
      <c r="Z40" s="43">
        <v>-26</v>
      </c>
      <c r="AA40" s="43">
        <v>113</v>
      </c>
      <c r="AB40" s="43">
        <v>40</v>
      </c>
      <c r="AC40" s="43">
        <v>3</v>
      </c>
      <c r="AD40" s="43">
        <v>29</v>
      </c>
      <c r="AE40" s="43">
        <v>10</v>
      </c>
      <c r="AF40" s="43">
        <v>10</v>
      </c>
      <c r="AG40" s="43">
        <v>9</v>
      </c>
      <c r="AH40" s="43">
        <v>41</v>
      </c>
      <c r="AI40" s="43">
        <v>61</v>
      </c>
      <c r="AJ40" s="43">
        <v>21</v>
      </c>
      <c r="AK40" s="43">
        <v>2</v>
      </c>
      <c r="AL40" s="43">
        <v>16</v>
      </c>
      <c r="AM40" s="43">
        <v>22</v>
      </c>
      <c r="AN40" s="43">
        <v>100</v>
      </c>
      <c r="AO40" s="43">
        <v>19</v>
      </c>
      <c r="AP40" s="43">
        <v>38</v>
      </c>
      <c r="AQ40" s="43">
        <v>24</v>
      </c>
      <c r="AR40" s="43">
        <v>19</v>
      </c>
    </row>
    <row r="41" spans="1:44" ht="30" x14ac:dyDescent="0.2">
      <c r="A41" s="37">
        <v>35</v>
      </c>
      <c r="B41" s="166" t="s">
        <v>59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43">
        <v>9518</v>
      </c>
      <c r="H41" s="43">
        <v>2330</v>
      </c>
      <c r="I41" s="43">
        <v>200</v>
      </c>
      <c r="J41" s="43">
        <v>2530</v>
      </c>
      <c r="K41" s="43">
        <v>2330</v>
      </c>
      <c r="L41" s="43">
        <v>2330</v>
      </c>
      <c r="M41" s="43">
        <v>2328</v>
      </c>
      <c r="N41" s="43"/>
      <c r="O41" s="43">
        <v>9518</v>
      </c>
      <c r="P41" s="43">
        <v>2380</v>
      </c>
      <c r="Q41" s="43">
        <v>2380</v>
      </c>
      <c r="R41" s="43">
        <v>2380</v>
      </c>
      <c r="S41" s="43">
        <v>2378</v>
      </c>
      <c r="T41" s="43">
        <v>91</v>
      </c>
      <c r="U41" s="43">
        <v>9609</v>
      </c>
      <c r="V41" s="43">
        <v>2380</v>
      </c>
      <c r="W41" s="43">
        <v>2471</v>
      </c>
      <c r="X41" s="43">
        <v>2380</v>
      </c>
      <c r="Y41" s="43">
        <v>2378</v>
      </c>
      <c r="Z41" s="43">
        <v>171</v>
      </c>
      <c r="AA41" s="43">
        <v>9780</v>
      </c>
      <c r="AB41" s="43">
        <v>2380</v>
      </c>
      <c r="AC41" s="43">
        <v>2471</v>
      </c>
      <c r="AD41" s="43">
        <v>2551</v>
      </c>
      <c r="AE41" s="43">
        <v>964</v>
      </c>
      <c r="AF41" s="43">
        <v>793</v>
      </c>
      <c r="AG41" s="43">
        <v>794</v>
      </c>
      <c r="AH41" s="43">
        <v>2378</v>
      </c>
      <c r="AI41" s="43">
        <v>8178</v>
      </c>
      <c r="AJ41" s="43">
        <v>1990</v>
      </c>
      <c r="AK41" s="43">
        <v>2066</v>
      </c>
      <c r="AL41" s="43">
        <v>2133</v>
      </c>
      <c r="AM41" s="43">
        <v>1989</v>
      </c>
      <c r="AN41" s="43">
        <v>1340</v>
      </c>
      <c r="AO41" s="43">
        <v>390</v>
      </c>
      <c r="AP41" s="43">
        <v>314</v>
      </c>
      <c r="AQ41" s="43">
        <v>247</v>
      </c>
      <c r="AR41" s="43">
        <v>389</v>
      </c>
    </row>
    <row r="42" spans="1:44" x14ac:dyDescent="0.2">
      <c r="A42" s="37">
        <v>36</v>
      </c>
      <c r="B42" s="166" t="s">
        <v>28</v>
      </c>
      <c r="C42" s="63">
        <v>20296</v>
      </c>
      <c r="D42" s="63">
        <v>7088</v>
      </c>
      <c r="E42" s="37">
        <v>0.74116272275781481</v>
      </c>
      <c r="F42" s="37">
        <v>0.25883727724218519</v>
      </c>
      <c r="G42" s="43">
        <v>12490</v>
      </c>
      <c r="H42" s="43">
        <v>3088</v>
      </c>
      <c r="I42" s="43">
        <v>140</v>
      </c>
      <c r="J42" s="43">
        <v>3228</v>
      </c>
      <c r="K42" s="43">
        <v>3088</v>
      </c>
      <c r="L42" s="43">
        <v>3088</v>
      </c>
      <c r="M42" s="43">
        <v>3086</v>
      </c>
      <c r="N42" s="43"/>
      <c r="O42" s="43">
        <v>12490</v>
      </c>
      <c r="P42" s="43">
        <v>3123</v>
      </c>
      <c r="Q42" s="43">
        <v>3123</v>
      </c>
      <c r="R42" s="43">
        <v>3123</v>
      </c>
      <c r="S42" s="43">
        <v>3121</v>
      </c>
      <c r="T42" s="43">
        <v>-201</v>
      </c>
      <c r="U42" s="43">
        <v>12289</v>
      </c>
      <c r="V42" s="43">
        <v>3123</v>
      </c>
      <c r="W42" s="43">
        <v>2922</v>
      </c>
      <c r="X42" s="43">
        <v>3123</v>
      </c>
      <c r="Y42" s="43">
        <v>3121</v>
      </c>
      <c r="Z42" s="43">
        <v>255</v>
      </c>
      <c r="AA42" s="43">
        <v>12544</v>
      </c>
      <c r="AB42" s="43">
        <v>3123</v>
      </c>
      <c r="AC42" s="43">
        <v>2922</v>
      </c>
      <c r="AD42" s="43">
        <v>3378</v>
      </c>
      <c r="AE42" s="43">
        <v>1296</v>
      </c>
      <c r="AF42" s="43">
        <v>1041</v>
      </c>
      <c r="AG42" s="43">
        <v>1041</v>
      </c>
      <c r="AH42" s="43">
        <v>3121</v>
      </c>
      <c r="AI42" s="43">
        <v>9297</v>
      </c>
      <c r="AJ42" s="43">
        <v>2315</v>
      </c>
      <c r="AK42" s="43">
        <v>2166</v>
      </c>
      <c r="AL42" s="43">
        <v>2504</v>
      </c>
      <c r="AM42" s="43">
        <v>2312</v>
      </c>
      <c r="AN42" s="43">
        <v>3193</v>
      </c>
      <c r="AO42" s="43">
        <v>808</v>
      </c>
      <c r="AP42" s="43">
        <v>957</v>
      </c>
      <c r="AQ42" s="43">
        <v>619</v>
      </c>
      <c r="AR42" s="43">
        <v>809</v>
      </c>
    </row>
    <row r="43" spans="1:44" x14ac:dyDescent="0.2">
      <c r="A43" s="37">
        <v>37</v>
      </c>
      <c r="B43" s="166" t="s">
        <v>29</v>
      </c>
      <c r="C43" s="63"/>
      <c r="D43" s="63"/>
      <c r="E43" s="37"/>
      <c r="F43" s="37"/>
      <c r="G43" s="43">
        <v>0</v>
      </c>
      <c r="H43" s="43">
        <v>0</v>
      </c>
      <c r="I43" s="43"/>
      <c r="J43" s="43">
        <v>0</v>
      </c>
      <c r="K43" s="43">
        <v>0</v>
      </c>
      <c r="L43" s="43">
        <v>0</v>
      </c>
      <c r="M43" s="43">
        <v>0</v>
      </c>
      <c r="N43" s="43"/>
      <c r="O43" s="43">
        <v>0</v>
      </c>
      <c r="P43" s="43">
        <v>0</v>
      </c>
      <c r="Q43" s="43">
        <v>0</v>
      </c>
      <c r="R43" s="43">
        <v>0</v>
      </c>
      <c r="S43" s="43">
        <v>0</v>
      </c>
      <c r="T43" s="43"/>
      <c r="U43" s="43">
        <v>0</v>
      </c>
      <c r="V43" s="43">
        <v>0</v>
      </c>
      <c r="W43" s="43">
        <v>0</v>
      </c>
      <c r="X43" s="43">
        <v>0</v>
      </c>
      <c r="Y43" s="43">
        <v>0</v>
      </c>
      <c r="Z43" s="43"/>
      <c r="AA43" s="43">
        <v>0</v>
      </c>
      <c r="AB43" s="43">
        <v>0</v>
      </c>
      <c r="AC43" s="43">
        <v>0</v>
      </c>
      <c r="AD43" s="43">
        <v>0</v>
      </c>
      <c r="AE43" s="43">
        <v>0</v>
      </c>
      <c r="AF43" s="43">
        <v>0</v>
      </c>
      <c r="AG43" s="43">
        <v>0</v>
      </c>
      <c r="AH43" s="43">
        <v>0</v>
      </c>
      <c r="AI43" s="43">
        <v>0</v>
      </c>
      <c r="AJ43" s="43">
        <v>0</v>
      </c>
      <c r="AK43" s="43">
        <v>0</v>
      </c>
      <c r="AL43" s="43">
        <v>0</v>
      </c>
      <c r="AM43" s="43">
        <v>0</v>
      </c>
      <c r="AN43" s="43">
        <v>0</v>
      </c>
      <c r="AO43" s="43">
        <v>0</v>
      </c>
      <c r="AP43" s="43">
        <v>0</v>
      </c>
      <c r="AQ43" s="43">
        <v>0</v>
      </c>
      <c r="AR43" s="43">
        <v>0</v>
      </c>
    </row>
    <row r="44" spans="1:44" x14ac:dyDescent="0.2">
      <c r="A44" s="37">
        <v>38</v>
      </c>
      <c r="B44" s="166" t="s">
        <v>30</v>
      </c>
      <c r="C44" s="63"/>
      <c r="D44" s="63"/>
      <c r="E44" s="37"/>
      <c r="F44" s="37"/>
      <c r="G44" s="43">
        <v>0</v>
      </c>
      <c r="H44" s="43">
        <v>0</v>
      </c>
      <c r="I44" s="43"/>
      <c r="J44" s="43">
        <v>0</v>
      </c>
      <c r="K44" s="43">
        <v>0</v>
      </c>
      <c r="L44" s="43">
        <v>0</v>
      </c>
      <c r="M44" s="43">
        <v>0</v>
      </c>
      <c r="N44" s="43"/>
      <c r="O44" s="43">
        <v>0</v>
      </c>
      <c r="P44" s="43">
        <v>0</v>
      </c>
      <c r="Q44" s="43">
        <v>0</v>
      </c>
      <c r="R44" s="43">
        <v>0</v>
      </c>
      <c r="S44" s="43">
        <v>0</v>
      </c>
      <c r="T44" s="43"/>
      <c r="U44" s="43">
        <v>0</v>
      </c>
      <c r="V44" s="43">
        <v>0</v>
      </c>
      <c r="W44" s="43">
        <v>0</v>
      </c>
      <c r="X44" s="43">
        <v>0</v>
      </c>
      <c r="Y44" s="43">
        <v>0</v>
      </c>
      <c r="Z44" s="43"/>
      <c r="AA44" s="43">
        <v>0</v>
      </c>
      <c r="AB44" s="43">
        <v>0</v>
      </c>
      <c r="AC44" s="43">
        <v>0</v>
      </c>
      <c r="AD44" s="43">
        <v>0</v>
      </c>
      <c r="AE44" s="43">
        <v>0</v>
      </c>
      <c r="AF44" s="43">
        <v>0</v>
      </c>
      <c r="AG44" s="43">
        <v>0</v>
      </c>
      <c r="AH44" s="43">
        <v>0</v>
      </c>
      <c r="AI44" s="43">
        <v>0</v>
      </c>
      <c r="AJ44" s="43">
        <v>0</v>
      </c>
      <c r="AK44" s="43">
        <v>0</v>
      </c>
      <c r="AL44" s="43">
        <v>0</v>
      </c>
      <c r="AM44" s="43">
        <v>0</v>
      </c>
      <c r="AN44" s="43">
        <v>0</v>
      </c>
      <c r="AO44" s="43">
        <v>0</v>
      </c>
      <c r="AP44" s="43">
        <v>0</v>
      </c>
      <c r="AQ44" s="43">
        <v>0</v>
      </c>
      <c r="AR44" s="43">
        <v>0</v>
      </c>
    </row>
    <row r="45" spans="1:44" x14ac:dyDescent="0.2">
      <c r="A45" s="37">
        <v>39</v>
      </c>
      <c r="B45" s="166" t="s">
        <v>31</v>
      </c>
      <c r="C45" s="63"/>
      <c r="D45" s="63"/>
      <c r="E45" s="37"/>
      <c r="F45" s="37"/>
      <c r="G45" s="43">
        <v>0</v>
      </c>
      <c r="H45" s="43">
        <v>0</v>
      </c>
      <c r="I45" s="43"/>
      <c r="J45" s="43">
        <v>0</v>
      </c>
      <c r="K45" s="43">
        <v>0</v>
      </c>
      <c r="L45" s="43">
        <v>0</v>
      </c>
      <c r="M45" s="43">
        <v>0</v>
      </c>
      <c r="N45" s="43"/>
      <c r="O45" s="43">
        <v>0</v>
      </c>
      <c r="P45" s="43">
        <v>0</v>
      </c>
      <c r="Q45" s="43">
        <v>0</v>
      </c>
      <c r="R45" s="43">
        <v>0</v>
      </c>
      <c r="S45" s="43">
        <v>0</v>
      </c>
      <c r="T45" s="43"/>
      <c r="U45" s="43">
        <v>0</v>
      </c>
      <c r="V45" s="43">
        <v>0</v>
      </c>
      <c r="W45" s="43">
        <v>0</v>
      </c>
      <c r="X45" s="43">
        <v>0</v>
      </c>
      <c r="Y45" s="43">
        <v>0</v>
      </c>
      <c r="Z45" s="43"/>
      <c r="AA45" s="43">
        <v>0</v>
      </c>
      <c r="AB45" s="43">
        <v>0</v>
      </c>
      <c r="AC45" s="43">
        <v>0</v>
      </c>
      <c r="AD45" s="43">
        <v>0</v>
      </c>
      <c r="AE45" s="43">
        <v>0</v>
      </c>
      <c r="AF45" s="43">
        <v>0</v>
      </c>
      <c r="AG45" s="43">
        <v>0</v>
      </c>
      <c r="AH45" s="43">
        <v>0</v>
      </c>
      <c r="AI45" s="43">
        <v>0</v>
      </c>
      <c r="AJ45" s="43">
        <v>0</v>
      </c>
      <c r="AK45" s="43">
        <v>0</v>
      </c>
      <c r="AL45" s="43">
        <v>0</v>
      </c>
      <c r="AM45" s="43">
        <v>0</v>
      </c>
      <c r="AN45" s="43">
        <v>0</v>
      </c>
      <c r="AO45" s="43">
        <v>0</v>
      </c>
      <c r="AP45" s="43">
        <v>0</v>
      </c>
      <c r="AQ45" s="43">
        <v>0</v>
      </c>
      <c r="AR45" s="43">
        <v>0</v>
      </c>
    </row>
    <row r="46" spans="1:44" ht="30" x14ac:dyDescent="0.2">
      <c r="A46" s="37">
        <v>40</v>
      </c>
      <c r="B46" s="166" t="s">
        <v>32</v>
      </c>
      <c r="C46" s="63"/>
      <c r="D46" s="63"/>
      <c r="E46" s="37"/>
      <c r="F46" s="37"/>
      <c r="G46" s="43">
        <v>0</v>
      </c>
      <c r="H46" s="43">
        <v>0</v>
      </c>
      <c r="I46" s="43"/>
      <c r="J46" s="43">
        <v>0</v>
      </c>
      <c r="K46" s="43">
        <v>0</v>
      </c>
      <c r="L46" s="43">
        <v>0</v>
      </c>
      <c r="M46" s="43">
        <v>0</v>
      </c>
      <c r="N46" s="43"/>
      <c r="O46" s="43">
        <v>0</v>
      </c>
      <c r="P46" s="43">
        <v>0</v>
      </c>
      <c r="Q46" s="43">
        <v>0</v>
      </c>
      <c r="R46" s="43">
        <v>0</v>
      </c>
      <c r="S46" s="43">
        <v>0</v>
      </c>
      <c r="T46" s="43"/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43"/>
      <c r="AA46" s="43">
        <v>0</v>
      </c>
      <c r="AB46" s="43">
        <v>0</v>
      </c>
      <c r="AC46" s="43">
        <v>0</v>
      </c>
      <c r="AD46" s="43">
        <v>0</v>
      </c>
      <c r="AE46" s="43">
        <v>0</v>
      </c>
      <c r="AF46" s="43">
        <v>0</v>
      </c>
      <c r="AG46" s="43">
        <v>0</v>
      </c>
      <c r="AH46" s="4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</row>
    <row r="47" spans="1:44" ht="30" x14ac:dyDescent="0.2">
      <c r="A47" s="37">
        <v>41</v>
      </c>
      <c r="B47" s="166" t="s">
        <v>33</v>
      </c>
      <c r="C47" s="63"/>
      <c r="D47" s="63"/>
      <c r="E47" s="37"/>
      <c r="F47" s="37"/>
      <c r="G47" s="43">
        <v>0</v>
      </c>
      <c r="H47" s="43">
        <v>0</v>
      </c>
      <c r="I47" s="43"/>
      <c r="J47" s="43">
        <v>0</v>
      </c>
      <c r="K47" s="43">
        <v>0</v>
      </c>
      <c r="L47" s="43">
        <v>0</v>
      </c>
      <c r="M47" s="43">
        <v>0</v>
      </c>
      <c r="N47" s="43"/>
      <c r="O47" s="43">
        <v>0</v>
      </c>
      <c r="P47" s="43">
        <v>0</v>
      </c>
      <c r="Q47" s="43">
        <v>0</v>
      </c>
      <c r="R47" s="43">
        <v>0</v>
      </c>
      <c r="S47" s="43">
        <v>0</v>
      </c>
      <c r="T47" s="43"/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43"/>
      <c r="AA47" s="43">
        <v>0</v>
      </c>
      <c r="AB47" s="43">
        <v>0</v>
      </c>
      <c r="AC47" s="43">
        <v>0</v>
      </c>
      <c r="AD47" s="43">
        <v>0</v>
      </c>
      <c r="AE47" s="43">
        <v>0</v>
      </c>
      <c r="AF47" s="43">
        <v>0</v>
      </c>
      <c r="AG47" s="43">
        <v>0</v>
      </c>
      <c r="AH47" s="4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</row>
    <row r="48" spans="1:44" x14ac:dyDescent="0.2">
      <c r="A48" s="37">
        <v>42</v>
      </c>
      <c r="B48" s="166" t="s">
        <v>34</v>
      </c>
      <c r="C48" s="63">
        <v>6169</v>
      </c>
      <c r="D48" s="63">
        <v>8051</v>
      </c>
      <c r="E48" s="37">
        <v>0.43382559774964841</v>
      </c>
      <c r="F48" s="37">
        <v>0.56617440225035165</v>
      </c>
      <c r="G48" s="43">
        <v>914</v>
      </c>
      <c r="H48" s="43">
        <v>242</v>
      </c>
      <c r="I48" s="43">
        <v>-53</v>
      </c>
      <c r="J48" s="43">
        <v>189</v>
      </c>
      <c r="K48" s="43">
        <v>242</v>
      </c>
      <c r="L48" s="43">
        <v>242</v>
      </c>
      <c r="M48" s="43">
        <v>241</v>
      </c>
      <c r="N48" s="43"/>
      <c r="O48" s="43">
        <v>914</v>
      </c>
      <c r="P48" s="43">
        <v>229</v>
      </c>
      <c r="Q48" s="43">
        <v>229</v>
      </c>
      <c r="R48" s="43">
        <v>229</v>
      </c>
      <c r="S48" s="43">
        <v>227</v>
      </c>
      <c r="T48" s="43">
        <v>49</v>
      </c>
      <c r="U48" s="43">
        <v>963</v>
      </c>
      <c r="V48" s="43">
        <v>229</v>
      </c>
      <c r="W48" s="43">
        <v>278</v>
      </c>
      <c r="X48" s="43">
        <v>229</v>
      </c>
      <c r="Y48" s="43">
        <v>227</v>
      </c>
      <c r="Z48" s="43"/>
      <c r="AA48" s="43">
        <v>963</v>
      </c>
      <c r="AB48" s="43">
        <v>229</v>
      </c>
      <c r="AC48" s="43">
        <v>278</v>
      </c>
      <c r="AD48" s="43">
        <v>229</v>
      </c>
      <c r="AE48" s="43">
        <v>76</v>
      </c>
      <c r="AF48" s="43">
        <v>76</v>
      </c>
      <c r="AG48" s="43">
        <v>77</v>
      </c>
      <c r="AH48" s="43">
        <v>227</v>
      </c>
      <c r="AI48" s="43">
        <v>418</v>
      </c>
      <c r="AJ48" s="43">
        <v>99</v>
      </c>
      <c r="AK48" s="43">
        <v>121</v>
      </c>
      <c r="AL48" s="43">
        <v>99</v>
      </c>
      <c r="AM48" s="43">
        <v>99</v>
      </c>
      <c r="AN48" s="43">
        <v>496</v>
      </c>
      <c r="AO48" s="43">
        <v>130</v>
      </c>
      <c r="AP48" s="43">
        <v>108</v>
      </c>
      <c r="AQ48" s="43">
        <v>130</v>
      </c>
      <c r="AR48" s="43">
        <v>128</v>
      </c>
    </row>
    <row r="49" spans="1:44" ht="30" x14ac:dyDescent="0.2">
      <c r="A49" s="37">
        <v>43</v>
      </c>
      <c r="B49" s="166" t="s">
        <v>35</v>
      </c>
      <c r="C49" s="63">
        <v>39603</v>
      </c>
      <c r="D49" s="63">
        <v>52394</v>
      </c>
      <c r="E49" s="37">
        <v>0.4304814287422416</v>
      </c>
      <c r="F49" s="37">
        <v>0.5695185712577584</v>
      </c>
      <c r="G49" s="43">
        <v>8799</v>
      </c>
      <c r="H49" s="43">
        <v>2200</v>
      </c>
      <c r="I49" s="43"/>
      <c r="J49" s="43">
        <v>2200</v>
      </c>
      <c r="K49" s="43">
        <v>2200</v>
      </c>
      <c r="L49" s="43">
        <v>2200</v>
      </c>
      <c r="M49" s="43">
        <v>2199</v>
      </c>
      <c r="N49" s="43"/>
      <c r="O49" s="43">
        <v>8799</v>
      </c>
      <c r="P49" s="43">
        <v>2200</v>
      </c>
      <c r="Q49" s="43">
        <v>2200</v>
      </c>
      <c r="R49" s="43">
        <v>2200</v>
      </c>
      <c r="S49" s="43">
        <v>2199</v>
      </c>
      <c r="T49" s="43">
        <v>-290</v>
      </c>
      <c r="U49" s="43">
        <v>8509</v>
      </c>
      <c r="V49" s="43">
        <v>2200</v>
      </c>
      <c r="W49" s="43">
        <v>1910</v>
      </c>
      <c r="X49" s="43">
        <v>2200</v>
      </c>
      <c r="Y49" s="43">
        <v>2199</v>
      </c>
      <c r="Z49" s="43"/>
      <c r="AA49" s="43">
        <v>8509</v>
      </c>
      <c r="AB49" s="43">
        <v>2200</v>
      </c>
      <c r="AC49" s="43">
        <v>1910</v>
      </c>
      <c r="AD49" s="43">
        <v>2200</v>
      </c>
      <c r="AE49" s="43">
        <v>733</v>
      </c>
      <c r="AF49" s="43">
        <v>733</v>
      </c>
      <c r="AG49" s="43">
        <v>734</v>
      </c>
      <c r="AH49" s="43">
        <v>2199</v>
      </c>
      <c r="AI49" s="43">
        <v>3663</v>
      </c>
      <c r="AJ49" s="43">
        <v>947</v>
      </c>
      <c r="AK49" s="43">
        <v>822</v>
      </c>
      <c r="AL49" s="43">
        <v>947</v>
      </c>
      <c r="AM49" s="43">
        <v>947</v>
      </c>
      <c r="AN49" s="43">
        <v>5136</v>
      </c>
      <c r="AO49" s="43">
        <v>1253</v>
      </c>
      <c r="AP49" s="43">
        <v>1378</v>
      </c>
      <c r="AQ49" s="43">
        <v>1253</v>
      </c>
      <c r="AR49" s="43">
        <v>1252</v>
      </c>
    </row>
    <row r="50" spans="1:44" x14ac:dyDescent="0.2">
      <c r="A50" s="37">
        <v>44</v>
      </c>
      <c r="B50" s="166" t="s">
        <v>60</v>
      </c>
      <c r="C50" s="63"/>
      <c r="D50" s="63"/>
      <c r="E50" s="37"/>
      <c r="F50" s="37"/>
      <c r="G50" s="43">
        <v>0</v>
      </c>
      <c r="H50" s="43">
        <v>0</v>
      </c>
      <c r="I50" s="43"/>
      <c r="J50" s="43">
        <v>0</v>
      </c>
      <c r="K50" s="43">
        <v>0</v>
      </c>
      <c r="L50" s="43">
        <v>0</v>
      </c>
      <c r="M50" s="43">
        <v>0</v>
      </c>
      <c r="N50" s="43"/>
      <c r="O50" s="43">
        <v>0</v>
      </c>
      <c r="P50" s="43">
        <v>0</v>
      </c>
      <c r="Q50" s="43">
        <v>0</v>
      </c>
      <c r="R50" s="43">
        <v>0</v>
      </c>
      <c r="S50" s="43">
        <v>0</v>
      </c>
      <c r="T50" s="43"/>
      <c r="U50" s="43">
        <v>0</v>
      </c>
      <c r="V50" s="43">
        <v>0</v>
      </c>
      <c r="W50" s="43">
        <v>0</v>
      </c>
      <c r="X50" s="43">
        <v>0</v>
      </c>
      <c r="Y50" s="43">
        <v>0</v>
      </c>
      <c r="Z50" s="43"/>
      <c r="AA50" s="43">
        <v>0</v>
      </c>
      <c r="AB50" s="43">
        <v>0</v>
      </c>
      <c r="AC50" s="43">
        <v>0</v>
      </c>
      <c r="AD50" s="43">
        <v>0</v>
      </c>
      <c r="AE50" s="43">
        <v>0</v>
      </c>
      <c r="AF50" s="43">
        <v>0</v>
      </c>
      <c r="AG50" s="43">
        <v>0</v>
      </c>
      <c r="AH50" s="43">
        <v>0</v>
      </c>
      <c r="AI50" s="43">
        <v>0</v>
      </c>
      <c r="AJ50" s="43">
        <v>0</v>
      </c>
      <c r="AK50" s="43">
        <v>0</v>
      </c>
      <c r="AL50" s="43">
        <v>0</v>
      </c>
      <c r="AM50" s="43">
        <v>0</v>
      </c>
      <c r="AN50" s="43">
        <v>0</v>
      </c>
      <c r="AO50" s="43">
        <v>0</v>
      </c>
      <c r="AP50" s="43">
        <v>0</v>
      </c>
      <c r="AQ50" s="43">
        <v>0</v>
      </c>
      <c r="AR50" s="43">
        <v>0</v>
      </c>
    </row>
    <row r="51" spans="1:44" x14ac:dyDescent="0.2">
      <c r="A51" s="37">
        <v>45</v>
      </c>
      <c r="B51" s="166" t="s">
        <v>61</v>
      </c>
      <c r="C51" s="63">
        <v>7129</v>
      </c>
      <c r="D51" s="63">
        <v>1196</v>
      </c>
      <c r="E51" s="37">
        <v>0.85633633633633632</v>
      </c>
      <c r="F51" s="37">
        <v>0.14366366366366368</v>
      </c>
      <c r="G51" s="43">
        <v>2375</v>
      </c>
      <c r="H51" s="43">
        <v>589</v>
      </c>
      <c r="I51" s="43">
        <v>20</v>
      </c>
      <c r="J51" s="43">
        <v>609</v>
      </c>
      <c r="K51" s="43">
        <v>589</v>
      </c>
      <c r="L51" s="43">
        <v>589</v>
      </c>
      <c r="M51" s="43">
        <v>588</v>
      </c>
      <c r="N51" s="43">
        <v>116</v>
      </c>
      <c r="O51" s="43">
        <v>2491</v>
      </c>
      <c r="P51" s="43">
        <v>664</v>
      </c>
      <c r="Q51" s="43">
        <v>640</v>
      </c>
      <c r="R51" s="43">
        <v>594</v>
      </c>
      <c r="S51" s="43">
        <v>593</v>
      </c>
      <c r="T51" s="43"/>
      <c r="U51" s="43">
        <v>2491</v>
      </c>
      <c r="V51" s="43">
        <v>664</v>
      </c>
      <c r="W51" s="43">
        <v>640</v>
      </c>
      <c r="X51" s="43">
        <v>594</v>
      </c>
      <c r="Y51" s="43">
        <v>593</v>
      </c>
      <c r="Z51" s="43">
        <v>25</v>
      </c>
      <c r="AA51" s="43">
        <v>2516</v>
      </c>
      <c r="AB51" s="43">
        <v>664</v>
      </c>
      <c r="AC51" s="43">
        <v>640</v>
      </c>
      <c r="AD51" s="43">
        <v>619</v>
      </c>
      <c r="AE51" s="43">
        <v>223</v>
      </c>
      <c r="AF51" s="43">
        <v>198</v>
      </c>
      <c r="AG51" s="43">
        <v>198</v>
      </c>
      <c r="AH51" s="43">
        <v>593</v>
      </c>
      <c r="AI51" s="43">
        <v>2155</v>
      </c>
      <c r="AJ51" s="43">
        <v>569</v>
      </c>
      <c r="AK51" s="43">
        <v>548</v>
      </c>
      <c r="AL51" s="43">
        <v>530</v>
      </c>
      <c r="AM51" s="43">
        <v>508</v>
      </c>
      <c r="AN51" s="43">
        <v>336</v>
      </c>
      <c r="AO51" s="43">
        <v>95</v>
      </c>
      <c r="AP51" s="43">
        <v>92</v>
      </c>
      <c r="AQ51" s="43">
        <v>64</v>
      </c>
      <c r="AR51" s="43">
        <v>85</v>
      </c>
    </row>
    <row r="52" spans="1:44" ht="30" x14ac:dyDescent="0.2">
      <c r="A52" s="37">
        <v>46</v>
      </c>
      <c r="B52" s="166" t="s">
        <v>36</v>
      </c>
      <c r="C52" s="63"/>
      <c r="D52" s="63"/>
      <c r="E52" s="37"/>
      <c r="F52" s="37"/>
      <c r="G52" s="43">
        <v>0</v>
      </c>
      <c r="H52" s="43">
        <v>0</v>
      </c>
      <c r="I52" s="43"/>
      <c r="J52" s="43">
        <v>0</v>
      </c>
      <c r="K52" s="43">
        <v>0</v>
      </c>
      <c r="L52" s="43">
        <v>0</v>
      </c>
      <c r="M52" s="43">
        <v>0</v>
      </c>
      <c r="N52" s="43"/>
      <c r="O52" s="43">
        <v>0</v>
      </c>
      <c r="P52" s="43">
        <v>0</v>
      </c>
      <c r="Q52" s="43">
        <v>0</v>
      </c>
      <c r="R52" s="43">
        <v>0</v>
      </c>
      <c r="S52" s="43">
        <v>0</v>
      </c>
      <c r="T52" s="43"/>
      <c r="U52" s="43">
        <v>0</v>
      </c>
      <c r="V52" s="43">
        <v>0</v>
      </c>
      <c r="W52" s="43">
        <v>0</v>
      </c>
      <c r="X52" s="43">
        <v>0</v>
      </c>
      <c r="Y52" s="43">
        <v>0</v>
      </c>
      <c r="Z52" s="43"/>
      <c r="AA52" s="43">
        <v>0</v>
      </c>
      <c r="AB52" s="43">
        <v>0</v>
      </c>
      <c r="AC52" s="43">
        <v>0</v>
      </c>
      <c r="AD52" s="43">
        <v>0</v>
      </c>
      <c r="AE52" s="43">
        <v>0</v>
      </c>
      <c r="AF52" s="43">
        <v>0</v>
      </c>
      <c r="AG52" s="43">
        <v>0</v>
      </c>
      <c r="AH52" s="4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</row>
    <row r="53" spans="1:44" x14ac:dyDescent="0.2">
      <c r="A53" s="37">
        <v>47</v>
      </c>
      <c r="B53" s="166" t="s">
        <v>37</v>
      </c>
      <c r="C53" s="63"/>
      <c r="D53" s="63"/>
      <c r="E53" s="37"/>
      <c r="F53" s="37"/>
      <c r="G53" s="43">
        <v>0</v>
      </c>
      <c r="H53" s="43">
        <v>0</v>
      </c>
      <c r="I53" s="43"/>
      <c r="J53" s="43">
        <v>0</v>
      </c>
      <c r="K53" s="43">
        <v>0</v>
      </c>
      <c r="L53" s="43">
        <v>0</v>
      </c>
      <c r="M53" s="43">
        <v>0</v>
      </c>
      <c r="N53" s="43"/>
      <c r="O53" s="43">
        <v>0</v>
      </c>
      <c r="P53" s="43">
        <v>0</v>
      </c>
      <c r="Q53" s="43">
        <v>0</v>
      </c>
      <c r="R53" s="43">
        <v>0</v>
      </c>
      <c r="S53" s="43">
        <v>0</v>
      </c>
      <c r="T53" s="43"/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43"/>
      <c r="AA53" s="43">
        <v>0</v>
      </c>
      <c r="AB53" s="43">
        <v>0</v>
      </c>
      <c r="AC53" s="43">
        <v>0</v>
      </c>
      <c r="AD53" s="43">
        <v>0</v>
      </c>
      <c r="AE53" s="43">
        <v>0</v>
      </c>
      <c r="AF53" s="43">
        <v>0</v>
      </c>
      <c r="AG53" s="43">
        <v>0</v>
      </c>
      <c r="AH53" s="43">
        <v>0</v>
      </c>
      <c r="AI53" s="43">
        <v>0</v>
      </c>
      <c r="AJ53" s="43">
        <v>0</v>
      </c>
      <c r="AK53" s="43">
        <v>0</v>
      </c>
      <c r="AL53" s="43">
        <v>0</v>
      </c>
      <c r="AM53" s="43">
        <v>0</v>
      </c>
      <c r="AN53" s="43">
        <v>0</v>
      </c>
      <c r="AO53" s="43">
        <v>0</v>
      </c>
      <c r="AP53" s="43">
        <v>0</v>
      </c>
      <c r="AQ53" s="43">
        <v>0</v>
      </c>
      <c r="AR53" s="43">
        <v>0</v>
      </c>
    </row>
    <row r="54" spans="1:44" x14ac:dyDescent="0.2">
      <c r="A54" s="37">
        <v>48</v>
      </c>
      <c r="B54" s="166" t="s">
        <v>62</v>
      </c>
      <c r="C54" s="63"/>
      <c r="D54" s="63"/>
      <c r="E54" s="37"/>
      <c r="F54" s="37"/>
      <c r="G54" s="43">
        <v>0</v>
      </c>
      <c r="H54" s="43">
        <v>0</v>
      </c>
      <c r="I54" s="43"/>
      <c r="J54" s="43">
        <v>0</v>
      </c>
      <c r="K54" s="43">
        <v>0</v>
      </c>
      <c r="L54" s="43">
        <v>0</v>
      </c>
      <c r="M54" s="43">
        <v>0</v>
      </c>
      <c r="N54" s="43"/>
      <c r="O54" s="43">
        <v>0</v>
      </c>
      <c r="P54" s="43">
        <v>0</v>
      </c>
      <c r="Q54" s="43">
        <v>0</v>
      </c>
      <c r="R54" s="43">
        <v>0</v>
      </c>
      <c r="S54" s="43">
        <v>0</v>
      </c>
      <c r="T54" s="43"/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43"/>
      <c r="AA54" s="43">
        <v>0</v>
      </c>
      <c r="AB54" s="43">
        <v>0</v>
      </c>
      <c r="AC54" s="43">
        <v>0</v>
      </c>
      <c r="AD54" s="43">
        <v>0</v>
      </c>
      <c r="AE54" s="43">
        <v>0</v>
      </c>
      <c r="AF54" s="43">
        <v>0</v>
      </c>
      <c r="AG54" s="43">
        <v>0</v>
      </c>
      <c r="AH54" s="43">
        <v>0</v>
      </c>
      <c r="AI54" s="43">
        <v>0</v>
      </c>
      <c r="AJ54" s="43">
        <v>0</v>
      </c>
      <c r="AK54" s="43">
        <v>0</v>
      </c>
      <c r="AL54" s="43">
        <v>0</v>
      </c>
      <c r="AM54" s="43">
        <v>0</v>
      </c>
      <c r="AN54" s="43">
        <v>0</v>
      </c>
      <c r="AO54" s="43">
        <v>0</v>
      </c>
      <c r="AP54" s="43">
        <v>0</v>
      </c>
      <c r="AQ54" s="43">
        <v>0</v>
      </c>
      <c r="AR54" s="43">
        <v>0</v>
      </c>
    </row>
    <row r="55" spans="1:44" x14ac:dyDescent="0.2">
      <c r="A55" s="37">
        <v>49</v>
      </c>
      <c r="B55" s="166" t="s">
        <v>38</v>
      </c>
      <c r="C55" s="63"/>
      <c r="D55" s="63"/>
      <c r="E55" s="37"/>
      <c r="F55" s="37"/>
      <c r="G55" s="43">
        <v>0</v>
      </c>
      <c r="H55" s="43">
        <v>0</v>
      </c>
      <c r="I55" s="43"/>
      <c r="J55" s="43">
        <v>0</v>
      </c>
      <c r="K55" s="43">
        <v>0</v>
      </c>
      <c r="L55" s="43">
        <v>0</v>
      </c>
      <c r="M55" s="43">
        <v>0</v>
      </c>
      <c r="N55" s="43"/>
      <c r="O55" s="43">
        <v>0</v>
      </c>
      <c r="P55" s="43">
        <v>0</v>
      </c>
      <c r="Q55" s="43">
        <v>0</v>
      </c>
      <c r="R55" s="43">
        <v>0</v>
      </c>
      <c r="S55" s="43">
        <v>0</v>
      </c>
      <c r="T55" s="43"/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43"/>
      <c r="AA55" s="43">
        <v>0</v>
      </c>
      <c r="AB55" s="43">
        <v>0</v>
      </c>
      <c r="AC55" s="43">
        <v>0</v>
      </c>
      <c r="AD55" s="43">
        <v>0</v>
      </c>
      <c r="AE55" s="43">
        <v>0</v>
      </c>
      <c r="AF55" s="43">
        <v>0</v>
      </c>
      <c r="AG55" s="43">
        <v>0</v>
      </c>
      <c r="AH55" s="43">
        <v>0</v>
      </c>
      <c r="AI55" s="43">
        <v>0</v>
      </c>
      <c r="AJ55" s="43">
        <v>0</v>
      </c>
      <c r="AK55" s="43">
        <v>0</v>
      </c>
      <c r="AL55" s="43">
        <v>0</v>
      </c>
      <c r="AM55" s="43">
        <v>0</v>
      </c>
      <c r="AN55" s="43">
        <v>0</v>
      </c>
      <c r="AO55" s="43">
        <v>0</v>
      </c>
      <c r="AP55" s="43">
        <v>0</v>
      </c>
      <c r="AQ55" s="43">
        <v>0</v>
      </c>
      <c r="AR55" s="43">
        <v>0</v>
      </c>
    </row>
    <row r="56" spans="1:44" x14ac:dyDescent="0.2">
      <c r="A56" s="37">
        <v>50</v>
      </c>
      <c r="B56" s="166" t="s">
        <v>39</v>
      </c>
      <c r="C56" s="63"/>
      <c r="D56" s="63"/>
      <c r="E56" s="37"/>
      <c r="F56" s="37"/>
      <c r="G56" s="43">
        <v>0</v>
      </c>
      <c r="H56" s="43">
        <v>0</v>
      </c>
      <c r="I56" s="43"/>
      <c r="J56" s="43">
        <v>0</v>
      </c>
      <c r="K56" s="43">
        <v>0</v>
      </c>
      <c r="L56" s="43">
        <v>0</v>
      </c>
      <c r="M56" s="43">
        <v>0</v>
      </c>
      <c r="N56" s="43"/>
      <c r="O56" s="43">
        <v>0</v>
      </c>
      <c r="P56" s="43">
        <v>0</v>
      </c>
      <c r="Q56" s="43">
        <v>0</v>
      </c>
      <c r="R56" s="43">
        <v>0</v>
      </c>
      <c r="S56" s="43">
        <v>0</v>
      </c>
      <c r="T56" s="43"/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43"/>
      <c r="AA56" s="43">
        <v>0</v>
      </c>
      <c r="AB56" s="43">
        <v>0</v>
      </c>
      <c r="AC56" s="43">
        <v>0</v>
      </c>
      <c r="AD56" s="43">
        <v>0</v>
      </c>
      <c r="AE56" s="43">
        <v>0</v>
      </c>
      <c r="AF56" s="43">
        <v>0</v>
      </c>
      <c r="AG56" s="43">
        <v>0</v>
      </c>
      <c r="AH56" s="43">
        <v>0</v>
      </c>
      <c r="AI56" s="43">
        <v>0</v>
      </c>
      <c r="AJ56" s="43">
        <v>0</v>
      </c>
      <c r="AK56" s="43">
        <v>0</v>
      </c>
      <c r="AL56" s="43">
        <v>0</v>
      </c>
      <c r="AM56" s="43">
        <v>0</v>
      </c>
      <c r="AN56" s="43">
        <v>0</v>
      </c>
      <c r="AO56" s="43">
        <v>0</v>
      </c>
      <c r="AP56" s="43">
        <v>0</v>
      </c>
      <c r="AQ56" s="43">
        <v>0</v>
      </c>
      <c r="AR56" s="43">
        <v>0</v>
      </c>
    </row>
    <row r="57" spans="1:44" x14ac:dyDescent="0.2">
      <c r="A57" s="37">
        <v>51</v>
      </c>
      <c r="B57" s="166" t="s">
        <v>40</v>
      </c>
      <c r="C57" s="63"/>
      <c r="D57" s="63"/>
      <c r="E57" s="37"/>
      <c r="F57" s="37"/>
      <c r="G57" s="43">
        <v>0</v>
      </c>
      <c r="H57" s="43">
        <v>0</v>
      </c>
      <c r="I57" s="43"/>
      <c r="J57" s="43">
        <v>0</v>
      </c>
      <c r="K57" s="43">
        <v>0</v>
      </c>
      <c r="L57" s="43">
        <v>0</v>
      </c>
      <c r="M57" s="43">
        <v>0</v>
      </c>
      <c r="N57" s="43"/>
      <c r="O57" s="43">
        <v>0</v>
      </c>
      <c r="P57" s="43">
        <v>0</v>
      </c>
      <c r="Q57" s="43">
        <v>0</v>
      </c>
      <c r="R57" s="43">
        <v>0</v>
      </c>
      <c r="S57" s="43">
        <v>0</v>
      </c>
      <c r="T57" s="43"/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43"/>
      <c r="AA57" s="43">
        <v>0</v>
      </c>
      <c r="AB57" s="43">
        <v>0</v>
      </c>
      <c r="AC57" s="43">
        <v>0</v>
      </c>
      <c r="AD57" s="43">
        <v>0</v>
      </c>
      <c r="AE57" s="43">
        <v>0</v>
      </c>
      <c r="AF57" s="43">
        <v>0</v>
      </c>
      <c r="AG57" s="43">
        <v>0</v>
      </c>
      <c r="AH57" s="43">
        <v>0</v>
      </c>
      <c r="AI57" s="43">
        <v>0</v>
      </c>
      <c r="AJ57" s="43">
        <v>0</v>
      </c>
      <c r="AK57" s="43">
        <v>0</v>
      </c>
      <c r="AL57" s="43">
        <v>0</v>
      </c>
      <c r="AM57" s="43">
        <v>0</v>
      </c>
      <c r="AN57" s="43">
        <v>0</v>
      </c>
      <c r="AO57" s="43">
        <v>0</v>
      </c>
      <c r="AP57" s="43">
        <v>0</v>
      </c>
      <c r="AQ57" s="43">
        <v>0</v>
      </c>
      <c r="AR57" s="43">
        <v>0</v>
      </c>
    </row>
    <row r="58" spans="1:44" x14ac:dyDescent="0.2">
      <c r="A58" s="37">
        <v>52</v>
      </c>
      <c r="B58" s="166" t="s">
        <v>41</v>
      </c>
      <c r="C58" s="63"/>
      <c r="D58" s="63"/>
      <c r="E58" s="37"/>
      <c r="F58" s="37"/>
      <c r="G58" s="43">
        <v>0</v>
      </c>
      <c r="H58" s="43">
        <v>0</v>
      </c>
      <c r="I58" s="43"/>
      <c r="J58" s="43">
        <v>0</v>
      </c>
      <c r="K58" s="43">
        <v>0</v>
      </c>
      <c r="L58" s="43">
        <v>0</v>
      </c>
      <c r="M58" s="43">
        <v>0</v>
      </c>
      <c r="N58" s="43"/>
      <c r="O58" s="43">
        <v>0</v>
      </c>
      <c r="P58" s="43">
        <v>0</v>
      </c>
      <c r="Q58" s="43">
        <v>0</v>
      </c>
      <c r="R58" s="43">
        <v>0</v>
      </c>
      <c r="S58" s="43">
        <v>0</v>
      </c>
      <c r="T58" s="43"/>
      <c r="U58" s="43">
        <v>0</v>
      </c>
      <c r="V58" s="43">
        <v>0</v>
      </c>
      <c r="W58" s="43">
        <v>0</v>
      </c>
      <c r="X58" s="43">
        <v>0</v>
      </c>
      <c r="Y58" s="43">
        <v>0</v>
      </c>
      <c r="Z58" s="43"/>
      <c r="AA58" s="43">
        <v>0</v>
      </c>
      <c r="AB58" s="43">
        <v>0</v>
      </c>
      <c r="AC58" s="43">
        <v>0</v>
      </c>
      <c r="AD58" s="43">
        <v>0</v>
      </c>
      <c r="AE58" s="43">
        <v>0</v>
      </c>
      <c r="AF58" s="43">
        <v>0</v>
      </c>
      <c r="AG58" s="43">
        <v>0</v>
      </c>
      <c r="AH58" s="4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</row>
    <row r="59" spans="1:44" x14ac:dyDescent="0.2">
      <c r="A59" s="37">
        <v>53</v>
      </c>
      <c r="B59" s="166" t="s">
        <v>52</v>
      </c>
      <c r="C59" s="63"/>
      <c r="D59" s="63"/>
      <c r="E59" s="37"/>
      <c r="F59" s="37"/>
      <c r="G59" s="43">
        <v>0</v>
      </c>
      <c r="H59" s="43">
        <v>0</v>
      </c>
      <c r="I59" s="43"/>
      <c r="J59" s="43">
        <v>0</v>
      </c>
      <c r="K59" s="43">
        <v>0</v>
      </c>
      <c r="L59" s="43">
        <v>0</v>
      </c>
      <c r="M59" s="43">
        <v>0</v>
      </c>
      <c r="N59" s="43"/>
      <c r="O59" s="43">
        <v>0</v>
      </c>
      <c r="P59" s="43">
        <v>0</v>
      </c>
      <c r="Q59" s="43">
        <v>0</v>
      </c>
      <c r="R59" s="43">
        <v>0</v>
      </c>
      <c r="S59" s="43">
        <v>0</v>
      </c>
      <c r="T59" s="43"/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43"/>
      <c r="AA59" s="43">
        <v>0</v>
      </c>
      <c r="AB59" s="43">
        <v>0</v>
      </c>
      <c r="AC59" s="43">
        <v>0</v>
      </c>
      <c r="AD59" s="43">
        <v>0</v>
      </c>
      <c r="AE59" s="43">
        <v>0</v>
      </c>
      <c r="AF59" s="43">
        <v>0</v>
      </c>
      <c r="AG59" s="43">
        <v>0</v>
      </c>
      <c r="AH59" s="4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</row>
    <row r="60" spans="1:44" x14ac:dyDescent="0.2">
      <c r="A60" s="37">
        <v>54</v>
      </c>
      <c r="B60" s="168" t="s">
        <v>131</v>
      </c>
      <c r="C60" s="63"/>
      <c r="D60" s="63"/>
      <c r="E60" s="37"/>
      <c r="F60" s="37"/>
      <c r="G60" s="43">
        <v>0</v>
      </c>
      <c r="H60" s="43">
        <v>0</v>
      </c>
      <c r="I60" s="43"/>
      <c r="J60" s="43">
        <v>0</v>
      </c>
      <c r="K60" s="43">
        <v>0</v>
      </c>
      <c r="L60" s="43">
        <v>0</v>
      </c>
      <c r="M60" s="43">
        <v>0</v>
      </c>
      <c r="N60" s="43"/>
      <c r="O60" s="43">
        <v>0</v>
      </c>
      <c r="P60" s="43">
        <v>0</v>
      </c>
      <c r="Q60" s="43">
        <v>0</v>
      </c>
      <c r="R60" s="43">
        <v>0</v>
      </c>
      <c r="S60" s="43">
        <v>0</v>
      </c>
      <c r="T60" s="43"/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43"/>
      <c r="AA60" s="43">
        <v>0</v>
      </c>
      <c r="AB60" s="43">
        <v>0</v>
      </c>
      <c r="AC60" s="43">
        <v>0</v>
      </c>
      <c r="AD60" s="43">
        <v>0</v>
      </c>
      <c r="AE60" s="43">
        <v>0</v>
      </c>
      <c r="AF60" s="43">
        <v>0</v>
      </c>
      <c r="AG60" s="43">
        <v>0</v>
      </c>
      <c r="AH60" s="4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</row>
    <row r="61" spans="1:44" x14ac:dyDescent="0.2">
      <c r="A61" s="37">
        <v>55</v>
      </c>
      <c r="B61" s="166" t="s">
        <v>42</v>
      </c>
      <c r="C61" s="63"/>
      <c r="D61" s="63"/>
      <c r="E61" s="37"/>
      <c r="F61" s="37"/>
      <c r="G61" s="43">
        <v>0</v>
      </c>
      <c r="H61" s="43">
        <v>0</v>
      </c>
      <c r="I61" s="43"/>
      <c r="J61" s="43">
        <v>0</v>
      </c>
      <c r="K61" s="43">
        <v>0</v>
      </c>
      <c r="L61" s="43">
        <v>0</v>
      </c>
      <c r="M61" s="43">
        <v>0</v>
      </c>
      <c r="N61" s="43"/>
      <c r="O61" s="43">
        <v>0</v>
      </c>
      <c r="P61" s="43">
        <v>0</v>
      </c>
      <c r="Q61" s="43">
        <v>0</v>
      </c>
      <c r="R61" s="43">
        <v>0</v>
      </c>
      <c r="S61" s="43">
        <v>0</v>
      </c>
      <c r="T61" s="43"/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43"/>
      <c r="AA61" s="43">
        <v>0</v>
      </c>
      <c r="AB61" s="43">
        <v>0</v>
      </c>
      <c r="AC61" s="43">
        <v>0</v>
      </c>
      <c r="AD61" s="43">
        <v>0</v>
      </c>
      <c r="AE61" s="43">
        <v>0</v>
      </c>
      <c r="AF61" s="43">
        <v>0</v>
      </c>
      <c r="AG61" s="43">
        <v>0</v>
      </c>
      <c r="AH61" s="43">
        <v>0</v>
      </c>
      <c r="AI61" s="43">
        <v>0</v>
      </c>
      <c r="AJ61" s="43">
        <v>0</v>
      </c>
      <c r="AK61" s="43">
        <v>0</v>
      </c>
      <c r="AL61" s="43">
        <v>0</v>
      </c>
      <c r="AM61" s="43">
        <v>0</v>
      </c>
      <c r="AN61" s="43">
        <v>0</v>
      </c>
      <c r="AO61" s="43">
        <v>0</v>
      </c>
      <c r="AP61" s="43">
        <v>0</v>
      </c>
      <c r="AQ61" s="43">
        <v>0</v>
      </c>
      <c r="AR61" s="43">
        <v>0</v>
      </c>
    </row>
    <row r="62" spans="1:44" x14ac:dyDescent="0.2">
      <c r="A62" s="37">
        <v>56</v>
      </c>
      <c r="B62" s="168" t="s">
        <v>43</v>
      </c>
      <c r="C62" s="63"/>
      <c r="D62" s="63"/>
      <c r="E62" s="37"/>
      <c r="F62" s="37"/>
      <c r="G62" s="43">
        <v>0</v>
      </c>
      <c r="H62" s="43">
        <v>0</v>
      </c>
      <c r="I62" s="43"/>
      <c r="J62" s="43">
        <v>0</v>
      </c>
      <c r="K62" s="43">
        <v>0</v>
      </c>
      <c r="L62" s="43">
        <v>0</v>
      </c>
      <c r="M62" s="43">
        <v>0</v>
      </c>
      <c r="N62" s="43"/>
      <c r="O62" s="43">
        <v>0</v>
      </c>
      <c r="P62" s="43">
        <v>0</v>
      </c>
      <c r="Q62" s="43">
        <v>0</v>
      </c>
      <c r="R62" s="43">
        <v>0</v>
      </c>
      <c r="S62" s="43">
        <v>0</v>
      </c>
      <c r="T62" s="43"/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43"/>
      <c r="AA62" s="43">
        <v>0</v>
      </c>
      <c r="AB62" s="43">
        <v>0</v>
      </c>
      <c r="AC62" s="43">
        <v>0</v>
      </c>
      <c r="AD62" s="43">
        <v>0</v>
      </c>
      <c r="AE62" s="43">
        <v>0</v>
      </c>
      <c r="AF62" s="43">
        <v>0</v>
      </c>
      <c r="AG62" s="43">
        <v>0</v>
      </c>
      <c r="AH62" s="43">
        <v>0</v>
      </c>
      <c r="AI62" s="43">
        <v>0</v>
      </c>
      <c r="AJ62" s="43">
        <v>0</v>
      </c>
      <c r="AK62" s="43">
        <v>0</v>
      </c>
      <c r="AL62" s="43">
        <v>0</v>
      </c>
      <c r="AM62" s="43">
        <v>0</v>
      </c>
      <c r="AN62" s="43">
        <v>0</v>
      </c>
      <c r="AO62" s="43">
        <v>0</v>
      </c>
      <c r="AP62" s="43">
        <v>0</v>
      </c>
      <c r="AQ62" s="43">
        <v>0</v>
      </c>
      <c r="AR62" s="43">
        <v>0</v>
      </c>
    </row>
    <row r="63" spans="1:44" x14ac:dyDescent="0.2">
      <c r="A63" s="37">
        <v>57</v>
      </c>
      <c r="B63" s="168" t="s">
        <v>44</v>
      </c>
      <c r="C63" s="63"/>
      <c r="D63" s="63"/>
      <c r="E63" s="37"/>
      <c r="F63" s="37"/>
      <c r="G63" s="43">
        <v>0</v>
      </c>
      <c r="H63" s="43">
        <v>0</v>
      </c>
      <c r="I63" s="43"/>
      <c r="J63" s="43">
        <v>0</v>
      </c>
      <c r="K63" s="43">
        <v>0</v>
      </c>
      <c r="L63" s="43">
        <v>0</v>
      </c>
      <c r="M63" s="43">
        <v>0</v>
      </c>
      <c r="N63" s="43"/>
      <c r="O63" s="43">
        <v>0</v>
      </c>
      <c r="P63" s="43">
        <v>0</v>
      </c>
      <c r="Q63" s="43">
        <v>0</v>
      </c>
      <c r="R63" s="43">
        <v>0</v>
      </c>
      <c r="S63" s="43">
        <v>0</v>
      </c>
      <c r="T63" s="43"/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43"/>
      <c r="AA63" s="43">
        <v>0</v>
      </c>
      <c r="AB63" s="43">
        <v>0</v>
      </c>
      <c r="AC63" s="43">
        <v>0</v>
      </c>
      <c r="AD63" s="43">
        <v>0</v>
      </c>
      <c r="AE63" s="43">
        <v>0</v>
      </c>
      <c r="AF63" s="43">
        <v>0</v>
      </c>
      <c r="AG63" s="43">
        <v>0</v>
      </c>
      <c r="AH63" s="4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</row>
    <row r="64" spans="1:44" x14ac:dyDescent="0.2">
      <c r="A64" s="37">
        <v>58</v>
      </c>
      <c r="B64" s="168" t="s">
        <v>45</v>
      </c>
      <c r="C64" s="63">
        <v>441457</v>
      </c>
      <c r="D64" s="63">
        <v>381037</v>
      </c>
      <c r="E64" s="37">
        <v>0.53672975122006972</v>
      </c>
      <c r="F64" s="37">
        <v>0.46327024877993028</v>
      </c>
      <c r="G64" s="43">
        <v>24</v>
      </c>
      <c r="H64" s="43">
        <v>3</v>
      </c>
      <c r="I64" s="43">
        <v>12</v>
      </c>
      <c r="J64" s="43">
        <v>15</v>
      </c>
      <c r="K64" s="43">
        <v>3</v>
      </c>
      <c r="L64" s="43">
        <v>3</v>
      </c>
      <c r="M64" s="43">
        <v>3</v>
      </c>
      <c r="N64" s="43"/>
      <c r="O64" s="43">
        <v>24</v>
      </c>
      <c r="P64" s="43">
        <v>6</v>
      </c>
      <c r="Q64" s="43">
        <v>6</v>
      </c>
      <c r="R64" s="43">
        <v>6</v>
      </c>
      <c r="S64" s="43">
        <v>6</v>
      </c>
      <c r="T64" s="43"/>
      <c r="U64" s="43">
        <v>24</v>
      </c>
      <c r="V64" s="43">
        <v>6</v>
      </c>
      <c r="W64" s="43">
        <v>6</v>
      </c>
      <c r="X64" s="43">
        <v>6</v>
      </c>
      <c r="Y64" s="43">
        <v>6</v>
      </c>
      <c r="Z64" s="43"/>
      <c r="AA64" s="43">
        <v>24</v>
      </c>
      <c r="AB64" s="43">
        <v>6</v>
      </c>
      <c r="AC64" s="43">
        <v>6</v>
      </c>
      <c r="AD64" s="43">
        <v>6</v>
      </c>
      <c r="AE64" s="43">
        <v>2</v>
      </c>
      <c r="AF64" s="43">
        <v>2</v>
      </c>
      <c r="AG64" s="43">
        <v>2</v>
      </c>
      <c r="AH64" s="43">
        <v>6</v>
      </c>
      <c r="AI64" s="43">
        <v>13</v>
      </c>
      <c r="AJ64" s="43">
        <v>3</v>
      </c>
      <c r="AK64" s="43">
        <v>3</v>
      </c>
      <c r="AL64" s="43">
        <v>3</v>
      </c>
      <c r="AM64" s="43">
        <v>4</v>
      </c>
      <c r="AN64" s="43">
        <v>11</v>
      </c>
      <c r="AO64" s="43">
        <v>3</v>
      </c>
      <c r="AP64" s="43">
        <v>3</v>
      </c>
      <c r="AQ64" s="43">
        <v>3</v>
      </c>
      <c r="AR64" s="43">
        <v>2</v>
      </c>
    </row>
    <row r="65" spans="1:44" x14ac:dyDescent="0.2">
      <c r="A65" s="37">
        <v>59</v>
      </c>
      <c r="B65" s="168" t="s">
        <v>47</v>
      </c>
      <c r="C65" s="63"/>
      <c r="D65" s="63"/>
      <c r="E65" s="37"/>
      <c r="F65" s="37"/>
      <c r="G65" s="43">
        <v>0</v>
      </c>
      <c r="H65" s="43">
        <v>0</v>
      </c>
      <c r="I65" s="43"/>
      <c r="J65" s="43">
        <v>0</v>
      </c>
      <c r="K65" s="43">
        <v>0</v>
      </c>
      <c r="L65" s="43">
        <v>0</v>
      </c>
      <c r="M65" s="43">
        <v>0</v>
      </c>
      <c r="N65" s="43"/>
      <c r="O65" s="43">
        <v>0</v>
      </c>
      <c r="P65" s="43">
        <v>0</v>
      </c>
      <c r="Q65" s="43">
        <v>0</v>
      </c>
      <c r="R65" s="43">
        <v>0</v>
      </c>
      <c r="S65" s="43">
        <v>0</v>
      </c>
      <c r="T65" s="43"/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43"/>
      <c r="AA65" s="43">
        <v>0</v>
      </c>
      <c r="AB65" s="43">
        <v>0</v>
      </c>
      <c r="AC65" s="43">
        <v>0</v>
      </c>
      <c r="AD65" s="43">
        <v>0</v>
      </c>
      <c r="AE65" s="43">
        <v>0</v>
      </c>
      <c r="AF65" s="43">
        <v>0</v>
      </c>
      <c r="AG65" s="43">
        <v>0</v>
      </c>
      <c r="AH65" s="43">
        <v>0</v>
      </c>
      <c r="AI65" s="43">
        <v>0</v>
      </c>
      <c r="AJ65" s="43">
        <v>0</v>
      </c>
      <c r="AK65" s="43">
        <v>0</v>
      </c>
      <c r="AL65" s="43">
        <v>0</v>
      </c>
      <c r="AM65" s="43">
        <v>0</v>
      </c>
      <c r="AN65" s="43">
        <v>0</v>
      </c>
      <c r="AO65" s="43">
        <v>0</v>
      </c>
      <c r="AP65" s="43">
        <v>0</v>
      </c>
      <c r="AQ65" s="43">
        <v>0</v>
      </c>
      <c r="AR65" s="43">
        <v>0</v>
      </c>
    </row>
    <row r="66" spans="1:44" x14ac:dyDescent="0.2">
      <c r="A66" s="37">
        <v>60</v>
      </c>
      <c r="B66" s="166" t="s">
        <v>48</v>
      </c>
      <c r="C66" s="63"/>
      <c r="D66" s="63"/>
      <c r="E66" s="37"/>
      <c r="F66" s="37"/>
      <c r="G66" s="43">
        <v>0</v>
      </c>
      <c r="H66" s="43">
        <v>0</v>
      </c>
      <c r="I66" s="43"/>
      <c r="J66" s="43">
        <v>0</v>
      </c>
      <c r="K66" s="43">
        <v>0</v>
      </c>
      <c r="L66" s="43">
        <v>0</v>
      </c>
      <c r="M66" s="43">
        <v>0</v>
      </c>
      <c r="N66" s="43"/>
      <c r="O66" s="43">
        <v>0</v>
      </c>
      <c r="P66" s="43">
        <v>0</v>
      </c>
      <c r="Q66" s="43">
        <v>0</v>
      </c>
      <c r="R66" s="43">
        <v>0</v>
      </c>
      <c r="S66" s="43">
        <v>0</v>
      </c>
      <c r="T66" s="43"/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43"/>
      <c r="AA66" s="43">
        <v>0</v>
      </c>
      <c r="AB66" s="43">
        <v>0</v>
      </c>
      <c r="AC66" s="43">
        <v>0</v>
      </c>
      <c r="AD66" s="43">
        <v>0</v>
      </c>
      <c r="AE66" s="43">
        <v>0</v>
      </c>
      <c r="AF66" s="43">
        <v>0</v>
      </c>
      <c r="AG66" s="43">
        <v>0</v>
      </c>
      <c r="AH66" s="43">
        <v>0</v>
      </c>
      <c r="AI66" s="43">
        <v>0</v>
      </c>
      <c r="AJ66" s="43">
        <v>0</v>
      </c>
      <c r="AK66" s="43">
        <v>0</v>
      </c>
      <c r="AL66" s="43">
        <v>0</v>
      </c>
      <c r="AM66" s="43">
        <v>0</v>
      </c>
      <c r="AN66" s="43">
        <v>0</v>
      </c>
      <c r="AO66" s="43">
        <v>0</v>
      </c>
      <c r="AP66" s="43">
        <v>0</v>
      </c>
      <c r="AQ66" s="43">
        <v>0</v>
      </c>
      <c r="AR66" s="43">
        <v>0</v>
      </c>
    </row>
    <row r="67" spans="1:44" x14ac:dyDescent="0.2">
      <c r="A67" s="37">
        <v>61</v>
      </c>
      <c r="B67" s="168" t="s">
        <v>132</v>
      </c>
      <c r="C67" s="63"/>
      <c r="D67" s="63"/>
      <c r="E67" s="37"/>
      <c r="F67" s="37"/>
      <c r="G67" s="43">
        <v>0</v>
      </c>
      <c r="H67" s="43">
        <v>0</v>
      </c>
      <c r="I67" s="43"/>
      <c r="J67" s="43">
        <v>0</v>
      </c>
      <c r="K67" s="43">
        <v>0</v>
      </c>
      <c r="L67" s="43">
        <v>0</v>
      </c>
      <c r="M67" s="43">
        <v>0</v>
      </c>
      <c r="N67" s="43"/>
      <c r="O67" s="43">
        <v>0</v>
      </c>
      <c r="P67" s="43">
        <v>0</v>
      </c>
      <c r="Q67" s="43">
        <v>0</v>
      </c>
      <c r="R67" s="43">
        <v>0</v>
      </c>
      <c r="S67" s="43">
        <v>0</v>
      </c>
      <c r="T67" s="43"/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43"/>
      <c r="AA67" s="43">
        <v>0</v>
      </c>
      <c r="AB67" s="43">
        <v>0</v>
      </c>
      <c r="AC67" s="43">
        <v>0</v>
      </c>
      <c r="AD67" s="43">
        <v>0</v>
      </c>
      <c r="AE67" s="43">
        <v>0</v>
      </c>
      <c r="AF67" s="43">
        <v>0</v>
      </c>
      <c r="AG67" s="43">
        <v>0</v>
      </c>
      <c r="AH67" s="4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</row>
    <row r="68" spans="1:44" x14ac:dyDescent="0.2">
      <c r="A68" s="37">
        <v>62</v>
      </c>
      <c r="B68" s="168" t="s">
        <v>133</v>
      </c>
      <c r="C68" s="63"/>
      <c r="D68" s="63"/>
      <c r="E68" s="37"/>
      <c r="F68" s="37"/>
      <c r="G68" s="43">
        <v>0</v>
      </c>
      <c r="H68" s="43">
        <v>0</v>
      </c>
      <c r="I68" s="43"/>
      <c r="J68" s="43">
        <v>0</v>
      </c>
      <c r="K68" s="43">
        <v>0</v>
      </c>
      <c r="L68" s="43">
        <v>0</v>
      </c>
      <c r="M68" s="43">
        <v>0</v>
      </c>
      <c r="N68" s="43"/>
      <c r="O68" s="43">
        <v>0</v>
      </c>
      <c r="P68" s="43">
        <v>0</v>
      </c>
      <c r="Q68" s="43">
        <v>0</v>
      </c>
      <c r="R68" s="43">
        <v>0</v>
      </c>
      <c r="S68" s="43">
        <v>0</v>
      </c>
      <c r="T68" s="43"/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43"/>
      <c r="AA68" s="43">
        <v>0</v>
      </c>
      <c r="AB68" s="43">
        <v>0</v>
      </c>
      <c r="AC68" s="43">
        <v>0</v>
      </c>
      <c r="AD68" s="43">
        <v>0</v>
      </c>
      <c r="AE68" s="43">
        <v>0</v>
      </c>
      <c r="AF68" s="43">
        <v>0</v>
      </c>
      <c r="AG68" s="43">
        <v>0</v>
      </c>
      <c r="AH68" s="4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</row>
    <row r="69" spans="1:44" ht="30" x14ac:dyDescent="0.2">
      <c r="A69" s="37">
        <v>63</v>
      </c>
      <c r="B69" s="168" t="s">
        <v>128</v>
      </c>
      <c r="C69" s="63"/>
      <c r="D69" s="63"/>
      <c r="E69" s="37"/>
      <c r="F69" s="37"/>
      <c r="G69" s="43">
        <v>0</v>
      </c>
      <c r="H69" s="43">
        <v>0</v>
      </c>
      <c r="I69" s="43"/>
      <c r="J69" s="43">
        <v>0</v>
      </c>
      <c r="K69" s="43">
        <v>0</v>
      </c>
      <c r="L69" s="43">
        <v>0</v>
      </c>
      <c r="M69" s="43">
        <v>0</v>
      </c>
      <c r="N69" s="43"/>
      <c r="O69" s="43">
        <v>0</v>
      </c>
      <c r="P69" s="43">
        <v>0</v>
      </c>
      <c r="Q69" s="43">
        <v>0</v>
      </c>
      <c r="R69" s="43">
        <v>0</v>
      </c>
      <c r="S69" s="43">
        <v>0</v>
      </c>
      <c r="T69" s="43"/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43"/>
      <c r="AA69" s="43">
        <v>0</v>
      </c>
      <c r="AB69" s="43">
        <v>0</v>
      </c>
      <c r="AC69" s="43">
        <v>0</v>
      </c>
      <c r="AD69" s="43">
        <v>0</v>
      </c>
      <c r="AE69" s="43">
        <v>0</v>
      </c>
      <c r="AF69" s="43">
        <v>0</v>
      </c>
      <c r="AG69" s="43">
        <v>0</v>
      </c>
      <c r="AH69" s="43">
        <v>0</v>
      </c>
      <c r="AI69" s="43">
        <v>0</v>
      </c>
      <c r="AJ69" s="43">
        <v>0</v>
      </c>
      <c r="AK69" s="43">
        <v>0</v>
      </c>
      <c r="AL69" s="43">
        <v>0</v>
      </c>
      <c r="AM69" s="43">
        <v>0</v>
      </c>
      <c r="AN69" s="43">
        <v>0</v>
      </c>
      <c r="AO69" s="43">
        <v>0</v>
      </c>
      <c r="AP69" s="43">
        <v>0</v>
      </c>
      <c r="AQ69" s="43">
        <v>0</v>
      </c>
      <c r="AR69" s="43">
        <v>0</v>
      </c>
    </row>
    <row r="70" spans="1:44" x14ac:dyDescent="0.2">
      <c r="A70" s="37">
        <v>64</v>
      </c>
      <c r="B70" s="168" t="s">
        <v>51</v>
      </c>
      <c r="C70" s="63"/>
      <c r="D70" s="63"/>
      <c r="E70" s="37"/>
      <c r="F70" s="37"/>
      <c r="G70" s="43">
        <v>0</v>
      </c>
      <c r="H70" s="43">
        <v>0</v>
      </c>
      <c r="I70" s="43"/>
      <c r="J70" s="43">
        <v>0</v>
      </c>
      <c r="K70" s="43">
        <v>0</v>
      </c>
      <c r="L70" s="43">
        <v>0</v>
      </c>
      <c r="M70" s="43">
        <v>0</v>
      </c>
      <c r="N70" s="43"/>
      <c r="O70" s="43">
        <v>0</v>
      </c>
      <c r="P70" s="43">
        <v>0</v>
      </c>
      <c r="Q70" s="43">
        <v>0</v>
      </c>
      <c r="R70" s="43">
        <v>0</v>
      </c>
      <c r="S70" s="43">
        <v>0</v>
      </c>
      <c r="T70" s="43"/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43"/>
      <c r="AA70" s="43">
        <v>0</v>
      </c>
      <c r="AB70" s="43">
        <v>0</v>
      </c>
      <c r="AC70" s="43">
        <v>0</v>
      </c>
      <c r="AD70" s="43">
        <v>0</v>
      </c>
      <c r="AE70" s="43">
        <v>0</v>
      </c>
      <c r="AF70" s="43">
        <v>0</v>
      </c>
      <c r="AG70" s="43">
        <v>0</v>
      </c>
      <c r="AH70" s="4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</row>
    <row r="71" spans="1:44" x14ac:dyDescent="0.2">
      <c r="A71" s="37">
        <v>65</v>
      </c>
      <c r="B71" s="168" t="s">
        <v>50</v>
      </c>
      <c r="C71" s="37"/>
      <c r="D71" s="37"/>
      <c r="E71" s="37"/>
      <c r="F71" s="37"/>
      <c r="G71" s="43">
        <v>0</v>
      </c>
      <c r="H71" s="43">
        <v>0</v>
      </c>
      <c r="I71" s="43"/>
      <c r="J71" s="43">
        <v>0</v>
      </c>
      <c r="K71" s="43">
        <v>0</v>
      </c>
      <c r="L71" s="43">
        <v>0</v>
      </c>
      <c r="M71" s="43">
        <v>0</v>
      </c>
      <c r="N71" s="43"/>
      <c r="O71" s="43">
        <v>0</v>
      </c>
      <c r="P71" s="43">
        <v>0</v>
      </c>
      <c r="Q71" s="43">
        <v>0</v>
      </c>
      <c r="R71" s="43">
        <v>0</v>
      </c>
      <c r="S71" s="43">
        <v>0</v>
      </c>
      <c r="T71" s="43"/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43"/>
      <c r="AA71" s="43">
        <v>0</v>
      </c>
      <c r="AB71" s="43">
        <v>0</v>
      </c>
      <c r="AC71" s="43">
        <v>0</v>
      </c>
      <c r="AD71" s="43">
        <v>0</v>
      </c>
      <c r="AE71" s="43">
        <v>0</v>
      </c>
      <c r="AF71" s="43">
        <v>0</v>
      </c>
      <c r="AG71" s="43">
        <v>0</v>
      </c>
      <c r="AH71" s="4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</row>
    <row r="72" spans="1:44" x14ac:dyDescent="0.2">
      <c r="A72" s="37">
        <v>66</v>
      </c>
      <c r="B72" s="168" t="s">
        <v>49</v>
      </c>
      <c r="C72" s="37"/>
      <c r="D72" s="37"/>
      <c r="E72" s="37"/>
      <c r="F72" s="37"/>
      <c r="G72" s="43">
        <v>0</v>
      </c>
      <c r="H72" s="43">
        <v>0</v>
      </c>
      <c r="I72" s="43"/>
      <c r="J72" s="43">
        <v>0</v>
      </c>
      <c r="K72" s="43">
        <v>0</v>
      </c>
      <c r="L72" s="43">
        <v>0</v>
      </c>
      <c r="M72" s="43">
        <v>0</v>
      </c>
      <c r="N72" s="43"/>
      <c r="O72" s="43">
        <v>0</v>
      </c>
      <c r="P72" s="43">
        <v>0</v>
      </c>
      <c r="Q72" s="43">
        <v>0</v>
      </c>
      <c r="R72" s="43">
        <v>0</v>
      </c>
      <c r="S72" s="43">
        <v>0</v>
      </c>
      <c r="T72" s="43"/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43"/>
      <c r="AA72" s="43">
        <v>0</v>
      </c>
      <c r="AB72" s="43">
        <v>0</v>
      </c>
      <c r="AC72" s="43">
        <v>0</v>
      </c>
      <c r="AD72" s="43">
        <v>0</v>
      </c>
      <c r="AE72" s="43">
        <v>0</v>
      </c>
      <c r="AF72" s="43">
        <v>0</v>
      </c>
      <c r="AG72" s="43">
        <v>0</v>
      </c>
      <c r="AH72" s="4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</row>
    <row r="73" spans="1:44" x14ac:dyDescent="0.2">
      <c r="A73" s="37">
        <v>67</v>
      </c>
      <c r="B73" s="168" t="s">
        <v>134</v>
      </c>
      <c r="C73" s="37"/>
      <c r="D73" s="37"/>
      <c r="E73" s="37"/>
      <c r="F73" s="37"/>
      <c r="G73" s="43">
        <v>0</v>
      </c>
      <c r="H73" s="43">
        <v>0</v>
      </c>
      <c r="I73" s="43"/>
      <c r="J73" s="43">
        <v>0</v>
      </c>
      <c r="K73" s="43">
        <v>0</v>
      </c>
      <c r="L73" s="43">
        <v>0</v>
      </c>
      <c r="M73" s="43">
        <v>0</v>
      </c>
      <c r="N73" s="43"/>
      <c r="O73" s="43">
        <v>0</v>
      </c>
      <c r="P73" s="43">
        <v>0</v>
      </c>
      <c r="Q73" s="43">
        <v>0</v>
      </c>
      <c r="R73" s="43">
        <v>0</v>
      </c>
      <c r="S73" s="43">
        <v>0</v>
      </c>
      <c r="T73" s="43"/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43"/>
      <c r="AA73" s="43">
        <v>0</v>
      </c>
      <c r="AB73" s="43">
        <v>0</v>
      </c>
      <c r="AC73" s="43">
        <v>0</v>
      </c>
      <c r="AD73" s="43">
        <v>0</v>
      </c>
      <c r="AE73" s="43">
        <v>0</v>
      </c>
      <c r="AF73" s="43">
        <v>0</v>
      </c>
      <c r="AG73" s="43">
        <v>0</v>
      </c>
      <c r="AH73" s="4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</row>
    <row r="74" spans="1:44" x14ac:dyDescent="0.2">
      <c r="A74" s="37">
        <v>68</v>
      </c>
      <c r="B74" s="168" t="s">
        <v>63</v>
      </c>
      <c r="C74" s="37"/>
      <c r="D74" s="37"/>
      <c r="E74" s="37"/>
      <c r="F74" s="37"/>
      <c r="G74" s="43">
        <v>0</v>
      </c>
      <c r="H74" s="43">
        <v>0</v>
      </c>
      <c r="I74" s="43"/>
      <c r="J74" s="43">
        <v>0</v>
      </c>
      <c r="K74" s="43">
        <v>0</v>
      </c>
      <c r="L74" s="43">
        <v>0</v>
      </c>
      <c r="M74" s="43">
        <v>0</v>
      </c>
      <c r="N74" s="43"/>
      <c r="O74" s="43">
        <v>0</v>
      </c>
      <c r="P74" s="43">
        <v>0</v>
      </c>
      <c r="Q74" s="43">
        <v>0</v>
      </c>
      <c r="R74" s="43">
        <v>0</v>
      </c>
      <c r="S74" s="43">
        <v>0</v>
      </c>
      <c r="T74" s="43"/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43"/>
      <c r="AA74" s="43">
        <v>0</v>
      </c>
      <c r="AB74" s="43">
        <v>0</v>
      </c>
      <c r="AC74" s="43">
        <v>0</v>
      </c>
      <c r="AD74" s="43">
        <v>0</v>
      </c>
      <c r="AE74" s="43">
        <v>0</v>
      </c>
      <c r="AF74" s="43">
        <v>0</v>
      </c>
      <c r="AG74" s="43">
        <v>0</v>
      </c>
      <c r="AH74" s="4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</row>
    <row r="75" spans="1:44" x14ac:dyDescent="0.2">
      <c r="A75" s="37">
        <v>69</v>
      </c>
      <c r="B75" s="168" t="s">
        <v>135</v>
      </c>
      <c r="C75" s="37"/>
      <c r="D75" s="37"/>
      <c r="E75" s="37"/>
      <c r="F75" s="37"/>
      <c r="G75" s="43">
        <v>0</v>
      </c>
      <c r="H75" s="43">
        <v>0</v>
      </c>
      <c r="I75" s="43"/>
      <c r="J75" s="43">
        <v>0</v>
      </c>
      <c r="K75" s="43">
        <v>0</v>
      </c>
      <c r="L75" s="43">
        <v>0</v>
      </c>
      <c r="M75" s="43">
        <v>0</v>
      </c>
      <c r="N75" s="43"/>
      <c r="O75" s="43">
        <v>0</v>
      </c>
      <c r="P75" s="43">
        <v>0</v>
      </c>
      <c r="Q75" s="43">
        <v>0</v>
      </c>
      <c r="R75" s="43">
        <v>0</v>
      </c>
      <c r="S75" s="43">
        <v>0</v>
      </c>
      <c r="T75" s="43"/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43"/>
      <c r="AA75" s="43">
        <v>0</v>
      </c>
      <c r="AB75" s="43">
        <v>0</v>
      </c>
      <c r="AC75" s="43">
        <v>0</v>
      </c>
      <c r="AD75" s="43">
        <v>0</v>
      </c>
      <c r="AE75" s="43">
        <v>0</v>
      </c>
      <c r="AF75" s="43">
        <v>0</v>
      </c>
      <c r="AG75" s="43">
        <v>0</v>
      </c>
      <c r="AH75" s="4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</row>
    <row r="76" spans="1:44" ht="45" x14ac:dyDescent="0.2">
      <c r="A76" s="37">
        <v>70</v>
      </c>
      <c r="B76" s="168" t="s">
        <v>136</v>
      </c>
      <c r="C76" s="37"/>
      <c r="D76" s="37"/>
      <c r="E76" s="37"/>
      <c r="F76" s="37"/>
      <c r="G76" s="43">
        <v>0</v>
      </c>
      <c r="H76" s="43">
        <v>0</v>
      </c>
      <c r="I76" s="43"/>
      <c r="J76" s="43">
        <v>0</v>
      </c>
      <c r="K76" s="43">
        <v>0</v>
      </c>
      <c r="L76" s="43">
        <v>0</v>
      </c>
      <c r="M76" s="43">
        <v>0</v>
      </c>
      <c r="N76" s="43"/>
      <c r="O76" s="43">
        <v>0</v>
      </c>
      <c r="P76" s="43">
        <v>0</v>
      </c>
      <c r="Q76" s="43">
        <v>0</v>
      </c>
      <c r="R76" s="43">
        <v>0</v>
      </c>
      <c r="S76" s="43">
        <v>0</v>
      </c>
      <c r="T76" s="43"/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43"/>
      <c r="AA76" s="43">
        <v>0</v>
      </c>
      <c r="AB76" s="43">
        <v>0</v>
      </c>
      <c r="AC76" s="43">
        <v>0</v>
      </c>
      <c r="AD76" s="43">
        <v>0</v>
      </c>
      <c r="AE76" s="43">
        <v>0</v>
      </c>
      <c r="AF76" s="43">
        <v>0</v>
      </c>
      <c r="AG76" s="43">
        <v>0</v>
      </c>
      <c r="AH76" s="4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</row>
    <row r="77" spans="1:44" x14ac:dyDescent="0.2">
      <c r="A77" s="37">
        <v>71</v>
      </c>
      <c r="B77" s="168" t="s">
        <v>137</v>
      </c>
      <c r="C77" s="37"/>
      <c r="D77" s="37"/>
      <c r="E77" s="37"/>
      <c r="F77" s="37"/>
      <c r="G77" s="43">
        <v>0</v>
      </c>
      <c r="H77" s="43">
        <v>0</v>
      </c>
      <c r="I77" s="43"/>
      <c r="J77" s="43">
        <v>0</v>
      </c>
      <c r="K77" s="43">
        <v>0</v>
      </c>
      <c r="L77" s="43">
        <v>0</v>
      </c>
      <c r="M77" s="43">
        <v>0</v>
      </c>
      <c r="N77" s="43"/>
      <c r="O77" s="43">
        <v>0</v>
      </c>
      <c r="P77" s="43">
        <v>0</v>
      </c>
      <c r="Q77" s="43">
        <v>0</v>
      </c>
      <c r="R77" s="43">
        <v>0</v>
      </c>
      <c r="S77" s="43">
        <v>0</v>
      </c>
      <c r="T77" s="43"/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43"/>
      <c r="AA77" s="43">
        <v>0</v>
      </c>
      <c r="AB77" s="43">
        <v>0</v>
      </c>
      <c r="AC77" s="43">
        <v>0</v>
      </c>
      <c r="AD77" s="43">
        <v>0</v>
      </c>
      <c r="AE77" s="43">
        <v>0</v>
      </c>
      <c r="AF77" s="43">
        <v>0</v>
      </c>
      <c r="AG77" s="43">
        <v>0</v>
      </c>
      <c r="AH77" s="4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</row>
    <row r="78" spans="1:44" x14ac:dyDescent="0.2">
      <c r="A78" s="37">
        <v>72</v>
      </c>
      <c r="B78" s="166" t="s">
        <v>138</v>
      </c>
      <c r="C78" s="37"/>
      <c r="D78" s="37"/>
      <c r="E78" s="37"/>
      <c r="F78" s="37"/>
      <c r="G78" s="43">
        <v>0</v>
      </c>
      <c r="H78" s="43">
        <v>0</v>
      </c>
      <c r="I78" s="43"/>
      <c r="J78" s="43">
        <v>0</v>
      </c>
      <c r="K78" s="43">
        <v>0</v>
      </c>
      <c r="L78" s="43">
        <v>0</v>
      </c>
      <c r="M78" s="43">
        <v>0</v>
      </c>
      <c r="N78" s="43"/>
      <c r="O78" s="43">
        <v>0</v>
      </c>
      <c r="P78" s="43">
        <v>0</v>
      </c>
      <c r="Q78" s="43">
        <v>0</v>
      </c>
      <c r="R78" s="43">
        <v>0</v>
      </c>
      <c r="S78" s="43">
        <v>0</v>
      </c>
      <c r="T78" s="43"/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43"/>
      <c r="AA78" s="43">
        <v>0</v>
      </c>
      <c r="AB78" s="43">
        <v>0</v>
      </c>
      <c r="AC78" s="43">
        <v>0</v>
      </c>
      <c r="AD78" s="43">
        <v>0</v>
      </c>
      <c r="AE78" s="43">
        <v>0</v>
      </c>
      <c r="AF78" s="43">
        <v>0</v>
      </c>
      <c r="AG78" s="43">
        <v>0</v>
      </c>
      <c r="AH78" s="4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</row>
    <row r="79" spans="1:44" x14ac:dyDescent="0.2">
      <c r="A79" s="37">
        <v>73</v>
      </c>
      <c r="B79" s="168" t="s">
        <v>46</v>
      </c>
      <c r="C79" s="37"/>
      <c r="D79" s="37"/>
      <c r="E79" s="37"/>
      <c r="F79" s="37"/>
      <c r="G79" s="43">
        <v>0</v>
      </c>
      <c r="H79" s="43">
        <v>0</v>
      </c>
      <c r="I79" s="43"/>
      <c r="J79" s="43">
        <v>0</v>
      </c>
      <c r="K79" s="43">
        <v>0</v>
      </c>
      <c r="L79" s="43">
        <v>0</v>
      </c>
      <c r="M79" s="43">
        <v>0</v>
      </c>
      <c r="N79" s="43"/>
      <c r="O79" s="43">
        <v>0</v>
      </c>
      <c r="P79" s="43">
        <v>0</v>
      </c>
      <c r="Q79" s="43">
        <v>0</v>
      </c>
      <c r="R79" s="43">
        <v>0</v>
      </c>
      <c r="S79" s="43">
        <v>0</v>
      </c>
      <c r="T79" s="43"/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43"/>
      <c r="AA79" s="43">
        <v>0</v>
      </c>
      <c r="AB79" s="43">
        <v>0</v>
      </c>
      <c r="AC79" s="43">
        <v>0</v>
      </c>
      <c r="AD79" s="43">
        <v>0</v>
      </c>
      <c r="AE79" s="43">
        <v>0</v>
      </c>
      <c r="AF79" s="43">
        <v>0</v>
      </c>
      <c r="AG79" s="43">
        <v>0</v>
      </c>
      <c r="AH79" s="4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</row>
    <row r="80" spans="1:44" ht="28.5" x14ac:dyDescent="0.2">
      <c r="A80" s="37">
        <v>74</v>
      </c>
      <c r="B80" s="169" t="s">
        <v>141</v>
      </c>
      <c r="C80" s="37"/>
      <c r="D80" s="37"/>
      <c r="E80" s="37"/>
      <c r="F80" s="37"/>
      <c r="G80" s="43">
        <v>1767</v>
      </c>
      <c r="H80" s="43">
        <v>442</v>
      </c>
      <c r="I80" s="43"/>
      <c r="J80" s="43">
        <v>442</v>
      </c>
      <c r="K80" s="43">
        <v>442</v>
      </c>
      <c r="L80" s="43">
        <v>442</v>
      </c>
      <c r="M80" s="43">
        <v>441</v>
      </c>
      <c r="N80" s="43"/>
      <c r="O80" s="43">
        <v>1767</v>
      </c>
      <c r="P80" s="43">
        <v>442</v>
      </c>
      <c r="Q80" s="43">
        <v>442</v>
      </c>
      <c r="R80" s="43">
        <v>442</v>
      </c>
      <c r="S80" s="43">
        <v>441</v>
      </c>
      <c r="T80" s="43"/>
      <c r="U80" s="43">
        <v>1767</v>
      </c>
      <c r="V80" s="43">
        <v>442</v>
      </c>
      <c r="W80" s="43">
        <v>442</v>
      </c>
      <c r="X80" s="43">
        <v>442</v>
      </c>
      <c r="Y80" s="43">
        <v>441</v>
      </c>
      <c r="Z80" s="43"/>
      <c r="AA80" s="43">
        <v>1767</v>
      </c>
      <c r="AB80" s="43">
        <v>442</v>
      </c>
      <c r="AC80" s="43">
        <v>442</v>
      </c>
      <c r="AD80" s="43">
        <v>442</v>
      </c>
      <c r="AE80" s="43">
        <v>147</v>
      </c>
      <c r="AF80" s="43">
        <v>147</v>
      </c>
      <c r="AG80" s="43">
        <v>148</v>
      </c>
      <c r="AH80" s="43">
        <v>441</v>
      </c>
      <c r="AI80" s="43"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</row>
    <row r="81" spans="1:44" s="56" customFormat="1" ht="15.75" x14ac:dyDescent="0.25">
      <c r="A81" s="40"/>
      <c r="B81" s="41" t="s">
        <v>74</v>
      </c>
      <c r="C81" s="37">
        <f>SUM(C7:C80)</f>
        <v>4595535</v>
      </c>
      <c r="D81" s="37">
        <f>SUM(D7:D80)</f>
        <v>3925238</v>
      </c>
      <c r="E81" s="37">
        <f t="shared" ref="E81" si="0">C81/(C81+D81)</f>
        <v>0.5393331098011882</v>
      </c>
      <c r="F81" s="37">
        <f t="shared" ref="F81" si="1">1-E81</f>
        <v>0.4606668901988118</v>
      </c>
      <c r="G81" s="170">
        <f t="shared" ref="G81:AR81" si="2">SUM(G7:G80)</f>
        <v>130736</v>
      </c>
      <c r="H81" s="170">
        <f t="shared" si="2"/>
        <v>32689</v>
      </c>
      <c r="I81" s="170">
        <f t="shared" si="2"/>
        <v>0</v>
      </c>
      <c r="J81" s="170">
        <f t="shared" si="2"/>
        <v>32689</v>
      </c>
      <c r="K81" s="55">
        <f t="shared" si="2"/>
        <v>32689</v>
      </c>
      <c r="L81" s="55">
        <f t="shared" si="2"/>
        <v>32689</v>
      </c>
      <c r="M81" s="55">
        <f t="shared" si="2"/>
        <v>32669</v>
      </c>
      <c r="N81" s="55">
        <f t="shared" si="2"/>
        <v>0</v>
      </c>
      <c r="O81" s="55">
        <f t="shared" si="2"/>
        <v>130736</v>
      </c>
      <c r="P81" s="55">
        <f t="shared" si="2"/>
        <v>32690</v>
      </c>
      <c r="Q81" s="55">
        <f t="shared" si="2"/>
        <v>32690</v>
      </c>
      <c r="R81" s="55">
        <f t="shared" si="2"/>
        <v>32690</v>
      </c>
      <c r="S81" s="55">
        <f t="shared" si="2"/>
        <v>32666</v>
      </c>
      <c r="T81" s="55">
        <f t="shared" si="2"/>
        <v>0</v>
      </c>
      <c r="U81" s="55">
        <v>130736</v>
      </c>
      <c r="V81" s="55">
        <v>32739</v>
      </c>
      <c r="W81" s="55">
        <v>32674</v>
      </c>
      <c r="X81" s="55">
        <v>32674</v>
      </c>
      <c r="Y81" s="55">
        <v>32649</v>
      </c>
      <c r="Z81" s="55">
        <f>SUM(Z7:Z80)</f>
        <v>0</v>
      </c>
      <c r="AA81" s="55">
        <f t="shared" ref="AA81:AH81" si="3">SUM(AA7:AA80)</f>
        <v>130725</v>
      </c>
      <c r="AB81" s="55">
        <f t="shared" si="3"/>
        <v>32739</v>
      </c>
      <c r="AC81" s="55">
        <f t="shared" si="3"/>
        <v>32648</v>
      </c>
      <c r="AD81" s="55">
        <f t="shared" si="3"/>
        <v>32689</v>
      </c>
      <c r="AE81" s="55">
        <f t="shared" ref="AE81" si="4">SUM(AE7:AE80)</f>
        <v>10912</v>
      </c>
      <c r="AF81" s="55">
        <f t="shared" ref="AF81" si="5">SUM(AF7:AF80)</f>
        <v>10886</v>
      </c>
      <c r="AG81" s="55">
        <f t="shared" ref="AG81" si="6">SUM(AG7:AG80)</f>
        <v>10891</v>
      </c>
      <c r="AH81" s="55">
        <f t="shared" si="3"/>
        <v>32649</v>
      </c>
      <c r="AI81" s="55">
        <f t="shared" si="2"/>
        <v>63180</v>
      </c>
      <c r="AJ81" s="55">
        <f t="shared" si="2"/>
        <v>15755</v>
      </c>
      <c r="AK81" s="55">
        <f t="shared" si="2"/>
        <v>15824</v>
      </c>
      <c r="AL81" s="55">
        <f t="shared" si="2"/>
        <v>15880</v>
      </c>
      <c r="AM81" s="55">
        <f t="shared" si="2"/>
        <v>15721</v>
      </c>
      <c r="AN81" s="55">
        <f t="shared" si="2"/>
        <v>65789</v>
      </c>
      <c r="AO81" s="55">
        <f t="shared" si="2"/>
        <v>16493</v>
      </c>
      <c r="AP81" s="55">
        <f t="shared" si="2"/>
        <v>16424</v>
      </c>
      <c r="AQ81" s="55">
        <f t="shared" si="2"/>
        <v>16368</v>
      </c>
      <c r="AR81" s="55">
        <f t="shared" si="2"/>
        <v>16504</v>
      </c>
    </row>
    <row r="82" spans="1:44" x14ac:dyDescent="0.2">
      <c r="G82" s="57">
        <v>130736</v>
      </c>
      <c r="AI82" s="57"/>
      <c r="AN82" s="57"/>
    </row>
    <row r="83" spans="1:44" x14ac:dyDescent="0.2">
      <c r="A83" s="59"/>
      <c r="B83" s="58"/>
      <c r="C83" s="58"/>
      <c r="D83" s="58"/>
      <c r="E83" s="58"/>
      <c r="F83" s="58"/>
      <c r="G83" s="57"/>
      <c r="AI83" s="57"/>
      <c r="AN83" s="57"/>
    </row>
  </sheetData>
  <sheetProtection sheet="1" objects="1" scenarios="1"/>
  <autoFilter ref="A6:M6">
    <sortState ref="A9:H85">
      <sortCondition ref="A6"/>
    </sortState>
  </autoFilter>
  <mergeCells count="27">
    <mergeCell ref="AN5:AN6"/>
    <mergeCell ref="AO5:AR5"/>
    <mergeCell ref="G4:G6"/>
    <mergeCell ref="AI4:AM4"/>
    <mergeCell ref="AN4:AR4"/>
    <mergeCell ref="AI5:AI6"/>
    <mergeCell ref="K5:K6"/>
    <mergeCell ref="L5:L6"/>
    <mergeCell ref="H4:M4"/>
    <mergeCell ref="M5:M6"/>
    <mergeCell ref="J5:J6"/>
    <mergeCell ref="O4:O6"/>
    <mergeCell ref="P4:S4"/>
    <mergeCell ref="N4:N6"/>
    <mergeCell ref="T4:T6"/>
    <mergeCell ref="AA4:AA6"/>
    <mergeCell ref="AB4:AH4"/>
    <mergeCell ref="AJ5:AM5"/>
    <mergeCell ref="B4:B6"/>
    <mergeCell ref="A4:A6"/>
    <mergeCell ref="C5:D5"/>
    <mergeCell ref="E5:F5"/>
    <mergeCell ref="C4:F4"/>
    <mergeCell ref="U4:U6"/>
    <mergeCell ref="V4:Y4"/>
    <mergeCell ref="Z4:Z6"/>
    <mergeCell ref="AE5:AG5"/>
  </mergeCells>
  <pageMargins left="0.70866141732283472" right="0.70866141732283472" top="0.74803149606299213" bottom="0.74803149606299213" header="0.31496062992125984" footer="0.31496062992125984"/>
  <pageSetup paperSize="9" scale="37" fitToHeight="2" orientation="landscape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83"/>
  <sheetViews>
    <sheetView workbookViewId="0">
      <pane xSplit="2" ySplit="6" topLeftCell="Q64" activePane="bottomRight" state="frozen"/>
      <selection pane="topRight" activeCell="C1" sqref="C1"/>
      <selection pane="bottomLeft" activeCell="A7" sqref="A7"/>
      <selection pane="bottomRight" activeCell="T2" sqref="T2"/>
    </sheetView>
  </sheetViews>
  <sheetFormatPr defaultRowHeight="15" x14ac:dyDescent="0.2"/>
  <cols>
    <col min="1" max="1" width="9.140625" style="1"/>
    <col min="2" max="2" width="51.140625" style="5" customWidth="1"/>
    <col min="3" max="6" width="13.85546875" style="42" hidden="1" customWidth="1"/>
    <col min="7" max="7" width="19" style="9" hidden="1" customWidth="1"/>
    <col min="8" max="12" width="13.5703125" style="10" hidden="1" customWidth="1"/>
    <col min="13" max="13" width="19" style="9" customWidth="1"/>
    <col min="14" max="17" width="13.5703125" style="10" customWidth="1"/>
    <col min="18" max="18" width="13.5703125" style="9" customWidth="1"/>
    <col min="19" max="22" width="13.5703125" style="10" customWidth="1"/>
    <col min="23" max="23" width="13.5703125" style="9" customWidth="1"/>
    <col min="24" max="27" width="13.5703125" style="10" customWidth="1"/>
    <col min="28" max="16384" width="9.140625" style="1"/>
  </cols>
  <sheetData>
    <row r="1" spans="1:28" x14ac:dyDescent="0.2">
      <c r="K1" s="11"/>
      <c r="L1" s="11"/>
      <c r="Q1" s="11"/>
      <c r="V1" s="11"/>
      <c r="AA1" s="11" t="s">
        <v>79</v>
      </c>
    </row>
    <row r="3" spans="1:28" ht="15.75" x14ac:dyDescent="0.25">
      <c r="A3" s="1" t="s">
        <v>163</v>
      </c>
      <c r="B3" s="20"/>
      <c r="C3" s="39"/>
      <c r="D3" s="39"/>
      <c r="E3" s="39"/>
      <c r="F3" s="39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</row>
    <row r="4" spans="1:28" ht="51" customHeight="1" x14ac:dyDescent="0.2">
      <c r="A4" s="307" t="s">
        <v>0</v>
      </c>
      <c r="B4" s="172" t="s">
        <v>1</v>
      </c>
      <c r="C4" s="210" t="s">
        <v>112</v>
      </c>
      <c r="D4" s="211"/>
      <c r="E4" s="211"/>
      <c r="F4" s="212"/>
      <c r="G4" s="308" t="s">
        <v>115</v>
      </c>
      <c r="H4" s="315" t="s">
        <v>105</v>
      </c>
      <c r="I4" s="316"/>
      <c r="J4" s="316"/>
      <c r="K4" s="316"/>
      <c r="L4" s="177" t="s">
        <v>296</v>
      </c>
      <c r="M4" s="308" t="s">
        <v>304</v>
      </c>
      <c r="N4" s="315" t="s">
        <v>105</v>
      </c>
      <c r="O4" s="316"/>
      <c r="P4" s="316"/>
      <c r="Q4" s="316"/>
      <c r="R4" s="178" t="s">
        <v>113</v>
      </c>
      <c r="S4" s="178"/>
      <c r="T4" s="178"/>
      <c r="U4" s="178"/>
      <c r="V4" s="178"/>
      <c r="W4" s="318" t="s">
        <v>114</v>
      </c>
      <c r="X4" s="319"/>
      <c r="Y4" s="319"/>
      <c r="Z4" s="319"/>
      <c r="AA4" s="320"/>
    </row>
    <row r="5" spans="1:28" s="2" customFormat="1" ht="42" customHeight="1" x14ac:dyDescent="0.2">
      <c r="A5" s="307"/>
      <c r="B5" s="172"/>
      <c r="C5" s="179" t="s">
        <v>108</v>
      </c>
      <c r="D5" s="179"/>
      <c r="E5" s="215" t="s">
        <v>129</v>
      </c>
      <c r="F5" s="216"/>
      <c r="G5" s="309"/>
      <c r="H5" s="311" t="s">
        <v>65</v>
      </c>
      <c r="I5" s="311" t="s">
        <v>66</v>
      </c>
      <c r="J5" s="311" t="s">
        <v>67</v>
      </c>
      <c r="K5" s="313" t="s">
        <v>68</v>
      </c>
      <c r="L5" s="177"/>
      <c r="M5" s="309"/>
      <c r="N5" s="311" t="s">
        <v>65</v>
      </c>
      <c r="O5" s="311" t="s">
        <v>66</v>
      </c>
      <c r="P5" s="311" t="s">
        <v>67</v>
      </c>
      <c r="Q5" s="311" t="s">
        <v>68</v>
      </c>
      <c r="R5" s="182" t="s">
        <v>73</v>
      </c>
      <c r="S5" s="315" t="s">
        <v>64</v>
      </c>
      <c r="T5" s="316"/>
      <c r="U5" s="316"/>
      <c r="V5" s="321"/>
      <c r="W5" s="308" t="s">
        <v>73</v>
      </c>
      <c r="X5" s="315" t="s">
        <v>64</v>
      </c>
      <c r="Y5" s="316"/>
      <c r="Z5" s="316"/>
      <c r="AA5" s="321"/>
    </row>
    <row r="6" spans="1:28" s="6" customFormat="1" ht="58.5" customHeight="1" x14ac:dyDescent="0.2">
      <c r="A6" s="307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310"/>
      <c r="H6" s="312"/>
      <c r="I6" s="312"/>
      <c r="J6" s="312"/>
      <c r="K6" s="314"/>
      <c r="L6" s="177"/>
      <c r="M6" s="310"/>
      <c r="N6" s="312"/>
      <c r="O6" s="312"/>
      <c r="P6" s="312"/>
      <c r="Q6" s="317"/>
      <c r="R6" s="184"/>
      <c r="S6" s="12" t="s">
        <v>65</v>
      </c>
      <c r="T6" s="12" t="s">
        <v>66</v>
      </c>
      <c r="U6" s="12" t="s">
        <v>67</v>
      </c>
      <c r="V6" s="12" t="s">
        <v>68</v>
      </c>
      <c r="W6" s="310"/>
      <c r="X6" s="12" t="s">
        <v>65</v>
      </c>
      <c r="Y6" s="12" t="s">
        <v>66</v>
      </c>
      <c r="Z6" s="12" t="s">
        <v>67</v>
      </c>
      <c r="AA6" s="12" t="s">
        <v>68</v>
      </c>
    </row>
    <row r="7" spans="1:28" x14ac:dyDescent="0.2">
      <c r="A7" s="27">
        <v>1</v>
      </c>
      <c r="B7" s="3" t="s">
        <v>2</v>
      </c>
      <c r="C7" s="63">
        <v>222</v>
      </c>
      <c r="D7" s="63">
        <v>8167</v>
      </c>
      <c r="E7" s="37">
        <v>2.6463225652640362E-2</v>
      </c>
      <c r="F7" s="37">
        <v>0.97353677434735963</v>
      </c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/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43">
        <v>0</v>
      </c>
      <c r="T7" s="43">
        <v>0</v>
      </c>
      <c r="U7" s="43">
        <v>0</v>
      </c>
      <c r="V7" s="43">
        <v>0</v>
      </c>
      <c r="W7" s="13">
        <v>0</v>
      </c>
      <c r="X7" s="43">
        <v>0</v>
      </c>
      <c r="Y7" s="43">
        <v>0</v>
      </c>
      <c r="Z7" s="43">
        <v>0</v>
      </c>
      <c r="AA7" s="43">
        <v>0</v>
      </c>
      <c r="AB7" s="10"/>
    </row>
    <row r="8" spans="1:28" x14ac:dyDescent="0.2">
      <c r="A8" s="27">
        <v>2</v>
      </c>
      <c r="B8" s="3" t="s">
        <v>3</v>
      </c>
      <c r="C8" s="63">
        <v>1082</v>
      </c>
      <c r="D8" s="63">
        <v>13789</v>
      </c>
      <c r="E8" s="37">
        <v>7.2759061260170801E-2</v>
      </c>
      <c r="F8" s="37">
        <v>0.92724093873982916</v>
      </c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/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43">
        <v>0</v>
      </c>
      <c r="T8" s="43">
        <v>0</v>
      </c>
      <c r="U8" s="43">
        <v>0</v>
      </c>
      <c r="V8" s="43">
        <v>0</v>
      </c>
      <c r="W8" s="13">
        <v>0</v>
      </c>
      <c r="X8" s="43">
        <v>0</v>
      </c>
      <c r="Y8" s="43">
        <v>0</v>
      </c>
      <c r="Z8" s="43">
        <v>0</v>
      </c>
      <c r="AA8" s="43">
        <v>0</v>
      </c>
      <c r="AB8" s="10"/>
    </row>
    <row r="9" spans="1:28" x14ac:dyDescent="0.2">
      <c r="A9" s="27">
        <v>3</v>
      </c>
      <c r="B9" s="3" t="s">
        <v>4</v>
      </c>
      <c r="C9" s="63">
        <v>17087</v>
      </c>
      <c r="D9" s="63">
        <v>474</v>
      </c>
      <c r="E9" s="37">
        <v>0.97300837082170721</v>
      </c>
      <c r="F9" s="37">
        <v>2.6991629178292786E-2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/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43">
        <v>0</v>
      </c>
      <c r="T9" s="43">
        <v>0</v>
      </c>
      <c r="U9" s="43">
        <v>0</v>
      </c>
      <c r="V9" s="43">
        <v>0</v>
      </c>
      <c r="W9" s="13">
        <v>0</v>
      </c>
      <c r="X9" s="43">
        <v>0</v>
      </c>
      <c r="Y9" s="43">
        <v>0</v>
      </c>
      <c r="Z9" s="43">
        <v>0</v>
      </c>
      <c r="AA9" s="43">
        <v>0</v>
      </c>
      <c r="AB9" s="10"/>
    </row>
    <row r="10" spans="1:28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v>0.11076579807155949</v>
      </c>
      <c r="F10" s="37">
        <v>0.88923420192844049</v>
      </c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/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43">
        <v>0</v>
      </c>
      <c r="T10" s="43">
        <v>0</v>
      </c>
      <c r="U10" s="43">
        <v>0</v>
      </c>
      <c r="V10" s="43">
        <v>0</v>
      </c>
      <c r="W10" s="13">
        <v>0</v>
      </c>
      <c r="X10" s="43">
        <v>0</v>
      </c>
      <c r="Y10" s="43">
        <v>0</v>
      </c>
      <c r="Z10" s="43">
        <v>0</v>
      </c>
      <c r="AA10" s="43">
        <v>0</v>
      </c>
      <c r="AB10" s="10"/>
    </row>
    <row r="11" spans="1:28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v>0.16322158301924222</v>
      </c>
      <c r="F11" s="37">
        <v>0.83677841698075772</v>
      </c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/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43">
        <v>0</v>
      </c>
      <c r="T11" s="43">
        <v>0</v>
      </c>
      <c r="U11" s="43">
        <v>0</v>
      </c>
      <c r="V11" s="43">
        <v>0</v>
      </c>
      <c r="W11" s="13">
        <v>0</v>
      </c>
      <c r="X11" s="43">
        <v>0</v>
      </c>
      <c r="Y11" s="43">
        <v>0</v>
      </c>
      <c r="Z11" s="43">
        <v>0</v>
      </c>
      <c r="AA11" s="43">
        <v>0</v>
      </c>
      <c r="AB11" s="10"/>
    </row>
    <row r="12" spans="1:28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v>2.3367863165502288E-2</v>
      </c>
      <c r="F12" s="37">
        <v>0.97663213683449768</v>
      </c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/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43">
        <v>0</v>
      </c>
      <c r="T12" s="43">
        <v>0</v>
      </c>
      <c r="U12" s="43">
        <v>0</v>
      </c>
      <c r="V12" s="43">
        <v>0</v>
      </c>
      <c r="W12" s="13">
        <v>0</v>
      </c>
      <c r="X12" s="43">
        <v>0</v>
      </c>
      <c r="Y12" s="43">
        <v>0</v>
      </c>
      <c r="Z12" s="43">
        <v>0</v>
      </c>
      <c r="AA12" s="43">
        <v>0</v>
      </c>
      <c r="AB12" s="10"/>
    </row>
    <row r="13" spans="1:28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v>0.37550572843800811</v>
      </c>
      <c r="F13" s="37">
        <v>0.62449427156199189</v>
      </c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/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43">
        <v>0</v>
      </c>
      <c r="T13" s="43">
        <v>0</v>
      </c>
      <c r="U13" s="43">
        <v>0</v>
      </c>
      <c r="V13" s="43">
        <v>0</v>
      </c>
      <c r="W13" s="13">
        <v>0</v>
      </c>
      <c r="X13" s="43">
        <v>0</v>
      </c>
      <c r="Y13" s="43">
        <v>0</v>
      </c>
      <c r="Z13" s="43">
        <v>0</v>
      </c>
      <c r="AA13" s="43">
        <v>0</v>
      </c>
      <c r="AB13" s="10"/>
    </row>
    <row r="14" spans="1:28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v>5.0426418088060296E-2</v>
      </c>
      <c r="F14" s="37">
        <v>0.94957358191193975</v>
      </c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/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43">
        <v>0</v>
      </c>
      <c r="T14" s="43">
        <v>0</v>
      </c>
      <c r="U14" s="43">
        <v>0</v>
      </c>
      <c r="V14" s="43">
        <v>0</v>
      </c>
      <c r="W14" s="13">
        <v>0</v>
      </c>
      <c r="X14" s="43">
        <v>0</v>
      </c>
      <c r="Y14" s="43">
        <v>0</v>
      </c>
      <c r="Z14" s="43">
        <v>0</v>
      </c>
      <c r="AA14" s="43">
        <v>0</v>
      </c>
      <c r="AB14" s="10"/>
    </row>
    <row r="15" spans="1:28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v>0.89731567720543204</v>
      </c>
      <c r="F15" s="37">
        <v>0.10268432279456796</v>
      </c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/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43">
        <v>0</v>
      </c>
      <c r="T15" s="43">
        <v>0</v>
      </c>
      <c r="U15" s="43">
        <v>0</v>
      </c>
      <c r="V15" s="43">
        <v>0</v>
      </c>
      <c r="W15" s="13">
        <v>0</v>
      </c>
      <c r="X15" s="43">
        <v>0</v>
      </c>
      <c r="Y15" s="43">
        <v>0</v>
      </c>
      <c r="Z15" s="43">
        <v>0</v>
      </c>
      <c r="AA15" s="43">
        <v>0</v>
      </c>
      <c r="AB15" s="10"/>
    </row>
    <row r="16" spans="1:28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v>8.6658591451808265E-2</v>
      </c>
      <c r="F16" s="37">
        <v>0.91334140854819168</v>
      </c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/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43">
        <v>0</v>
      </c>
      <c r="T16" s="43">
        <v>0</v>
      </c>
      <c r="U16" s="43">
        <v>0</v>
      </c>
      <c r="V16" s="43">
        <v>0</v>
      </c>
      <c r="W16" s="13">
        <v>0</v>
      </c>
      <c r="X16" s="43">
        <v>0</v>
      </c>
      <c r="Y16" s="43">
        <v>0</v>
      </c>
      <c r="Z16" s="43">
        <v>0</v>
      </c>
      <c r="AA16" s="43">
        <v>0</v>
      </c>
      <c r="AB16" s="10"/>
    </row>
    <row r="17" spans="1:28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v>0.95541082164328661</v>
      </c>
      <c r="F17" s="37">
        <v>4.4589178356713388E-2</v>
      </c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/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43">
        <v>0</v>
      </c>
      <c r="T17" s="43">
        <v>0</v>
      </c>
      <c r="U17" s="43">
        <v>0</v>
      </c>
      <c r="V17" s="43">
        <v>0</v>
      </c>
      <c r="W17" s="13">
        <v>0</v>
      </c>
      <c r="X17" s="43">
        <v>0</v>
      </c>
      <c r="Y17" s="43">
        <v>0</v>
      </c>
      <c r="Z17" s="43">
        <v>0</v>
      </c>
      <c r="AA17" s="43">
        <v>0</v>
      </c>
      <c r="AB17" s="10"/>
    </row>
    <row r="18" spans="1:28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v>0.34022677490014175</v>
      </c>
      <c r="F18" s="37">
        <v>0.65977322509985825</v>
      </c>
      <c r="G18" s="13">
        <v>0</v>
      </c>
      <c r="H18" s="13">
        <v>0</v>
      </c>
      <c r="I18" s="13">
        <v>0</v>
      </c>
      <c r="J18" s="13">
        <v>0</v>
      </c>
      <c r="K18" s="13">
        <v>0</v>
      </c>
      <c r="L18" s="13"/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43">
        <v>0</v>
      </c>
      <c r="T18" s="43">
        <v>0</v>
      </c>
      <c r="U18" s="43">
        <v>0</v>
      </c>
      <c r="V18" s="43">
        <v>0</v>
      </c>
      <c r="W18" s="13">
        <v>0</v>
      </c>
      <c r="X18" s="43">
        <v>0</v>
      </c>
      <c r="Y18" s="43">
        <v>0</v>
      </c>
      <c r="Z18" s="43">
        <v>0</v>
      </c>
      <c r="AA18" s="43">
        <v>0</v>
      </c>
      <c r="AB18" s="10"/>
    </row>
    <row r="19" spans="1:28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v>5.0309088517690385E-2</v>
      </c>
      <c r="F19" s="37">
        <v>0.94969091148230966</v>
      </c>
      <c r="G19" s="13">
        <v>0</v>
      </c>
      <c r="H19" s="13">
        <v>0</v>
      </c>
      <c r="I19" s="13">
        <v>0</v>
      </c>
      <c r="J19" s="13">
        <v>0</v>
      </c>
      <c r="K19" s="13">
        <v>0</v>
      </c>
      <c r="L19" s="13"/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43">
        <v>0</v>
      </c>
      <c r="T19" s="43">
        <v>0</v>
      </c>
      <c r="U19" s="43">
        <v>0</v>
      </c>
      <c r="V19" s="43">
        <v>0</v>
      </c>
      <c r="W19" s="13">
        <v>0</v>
      </c>
      <c r="X19" s="43">
        <v>0</v>
      </c>
      <c r="Y19" s="43">
        <v>0</v>
      </c>
      <c r="Z19" s="43">
        <v>0</v>
      </c>
      <c r="AA19" s="43">
        <v>0</v>
      </c>
      <c r="AB19" s="10"/>
    </row>
    <row r="20" spans="1:28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v>1.3404333455747338E-2</v>
      </c>
      <c r="F20" s="37">
        <v>0.98659566654425268</v>
      </c>
      <c r="G20" s="13">
        <v>0</v>
      </c>
      <c r="H20" s="13">
        <v>0</v>
      </c>
      <c r="I20" s="13">
        <v>0</v>
      </c>
      <c r="J20" s="13">
        <v>0</v>
      </c>
      <c r="K20" s="13">
        <v>0</v>
      </c>
      <c r="L20" s="13"/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43">
        <v>0</v>
      </c>
      <c r="T20" s="43">
        <v>0</v>
      </c>
      <c r="U20" s="43">
        <v>0</v>
      </c>
      <c r="V20" s="43">
        <v>0</v>
      </c>
      <c r="W20" s="13">
        <v>0</v>
      </c>
      <c r="X20" s="43">
        <v>0</v>
      </c>
      <c r="Y20" s="43">
        <v>0</v>
      </c>
      <c r="Z20" s="43">
        <v>0</v>
      </c>
      <c r="AA20" s="43">
        <v>0</v>
      </c>
      <c r="AB20" s="10"/>
    </row>
    <row r="21" spans="1:28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v>0.92104813443463396</v>
      </c>
      <c r="F21" s="37">
        <v>7.8951865565366042E-2</v>
      </c>
      <c r="G21" s="13">
        <v>0</v>
      </c>
      <c r="H21" s="13">
        <v>0</v>
      </c>
      <c r="I21" s="13">
        <v>0</v>
      </c>
      <c r="J21" s="13">
        <v>0</v>
      </c>
      <c r="K21" s="13">
        <v>0</v>
      </c>
      <c r="L21" s="13"/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43">
        <v>0</v>
      </c>
      <c r="T21" s="43">
        <v>0</v>
      </c>
      <c r="U21" s="43">
        <v>0</v>
      </c>
      <c r="V21" s="43">
        <v>0</v>
      </c>
      <c r="W21" s="13">
        <v>0</v>
      </c>
      <c r="X21" s="43">
        <v>0</v>
      </c>
      <c r="Y21" s="43">
        <v>0</v>
      </c>
      <c r="Z21" s="43">
        <v>0</v>
      </c>
      <c r="AA21" s="43">
        <v>0</v>
      </c>
      <c r="AB21" s="10"/>
    </row>
    <row r="22" spans="1:28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v>7.9047257544126018E-2</v>
      </c>
      <c r="F22" s="37">
        <v>0.920952742455874</v>
      </c>
      <c r="G22" s="13">
        <v>0</v>
      </c>
      <c r="H22" s="13">
        <v>0</v>
      </c>
      <c r="I22" s="13">
        <v>0</v>
      </c>
      <c r="J22" s="13">
        <v>0</v>
      </c>
      <c r="K22" s="13">
        <v>0</v>
      </c>
      <c r="L22" s="13"/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43">
        <v>0</v>
      </c>
      <c r="T22" s="43">
        <v>0</v>
      </c>
      <c r="U22" s="43">
        <v>0</v>
      </c>
      <c r="V22" s="43">
        <v>0</v>
      </c>
      <c r="W22" s="13">
        <v>0</v>
      </c>
      <c r="X22" s="43">
        <v>0</v>
      </c>
      <c r="Y22" s="43">
        <v>0</v>
      </c>
      <c r="Z22" s="43">
        <v>0</v>
      </c>
      <c r="AA22" s="43">
        <v>0</v>
      </c>
      <c r="AB22" s="10"/>
    </row>
    <row r="23" spans="1:28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v>9.6693699313786657E-3</v>
      </c>
      <c r="F23" s="37">
        <v>0.99033063006862132</v>
      </c>
      <c r="G23" s="13">
        <v>0</v>
      </c>
      <c r="H23" s="13">
        <v>0</v>
      </c>
      <c r="I23" s="13">
        <v>0</v>
      </c>
      <c r="J23" s="13">
        <v>0</v>
      </c>
      <c r="K23" s="13">
        <v>0</v>
      </c>
      <c r="L23" s="13"/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43">
        <v>0</v>
      </c>
      <c r="T23" s="43">
        <v>0</v>
      </c>
      <c r="U23" s="43">
        <v>0</v>
      </c>
      <c r="V23" s="43">
        <v>0</v>
      </c>
      <c r="W23" s="13">
        <v>0</v>
      </c>
      <c r="X23" s="43">
        <v>0</v>
      </c>
      <c r="Y23" s="43">
        <v>0</v>
      </c>
      <c r="Z23" s="43">
        <v>0</v>
      </c>
      <c r="AA23" s="43">
        <v>0</v>
      </c>
      <c r="AB23" s="10"/>
    </row>
    <row r="24" spans="1:28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v>8.2579740623904663E-2</v>
      </c>
      <c r="F24" s="37">
        <v>0.91742025937609539</v>
      </c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/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43">
        <v>0</v>
      </c>
      <c r="T24" s="43">
        <v>0</v>
      </c>
      <c r="U24" s="43">
        <v>0</v>
      </c>
      <c r="V24" s="43">
        <v>0</v>
      </c>
      <c r="W24" s="13">
        <v>0</v>
      </c>
      <c r="X24" s="43">
        <v>0</v>
      </c>
      <c r="Y24" s="43">
        <v>0</v>
      </c>
      <c r="Z24" s="43">
        <v>0</v>
      </c>
      <c r="AA24" s="43">
        <v>0</v>
      </c>
      <c r="AB24" s="10"/>
    </row>
    <row r="25" spans="1:28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v>9.4284138945046864E-2</v>
      </c>
      <c r="F25" s="37">
        <v>0.90571586105495316</v>
      </c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/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43">
        <v>0</v>
      </c>
      <c r="T25" s="43">
        <v>0</v>
      </c>
      <c r="U25" s="43">
        <v>0</v>
      </c>
      <c r="V25" s="43">
        <v>0</v>
      </c>
      <c r="W25" s="13">
        <v>0</v>
      </c>
      <c r="X25" s="43">
        <v>0</v>
      </c>
      <c r="Y25" s="43">
        <v>0</v>
      </c>
      <c r="Z25" s="43">
        <v>0</v>
      </c>
      <c r="AA25" s="43">
        <v>0</v>
      </c>
      <c r="AB25" s="10"/>
    </row>
    <row r="26" spans="1:28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v>0.40482439695038119</v>
      </c>
      <c r="F26" s="37">
        <v>0.59517560304961881</v>
      </c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/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43">
        <v>0</v>
      </c>
      <c r="T26" s="43">
        <v>0</v>
      </c>
      <c r="U26" s="43">
        <v>0</v>
      </c>
      <c r="V26" s="43">
        <v>0</v>
      </c>
      <c r="W26" s="13">
        <v>0</v>
      </c>
      <c r="X26" s="43">
        <v>0</v>
      </c>
      <c r="Y26" s="43">
        <v>0</v>
      </c>
      <c r="Z26" s="43">
        <v>0</v>
      </c>
      <c r="AA26" s="43">
        <v>0</v>
      </c>
      <c r="AB26" s="10"/>
    </row>
    <row r="27" spans="1:28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v>8.6515873548560301E-2</v>
      </c>
      <c r="F27" s="37">
        <v>0.91348412645143973</v>
      </c>
      <c r="G27" s="13">
        <v>0</v>
      </c>
      <c r="H27" s="13">
        <v>0</v>
      </c>
      <c r="I27" s="13">
        <v>0</v>
      </c>
      <c r="J27" s="13">
        <v>0</v>
      </c>
      <c r="K27" s="13">
        <v>0</v>
      </c>
      <c r="L27" s="13"/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43">
        <v>0</v>
      </c>
      <c r="T27" s="43">
        <v>0</v>
      </c>
      <c r="U27" s="43">
        <v>0</v>
      </c>
      <c r="V27" s="43">
        <v>0</v>
      </c>
      <c r="W27" s="13">
        <v>0</v>
      </c>
      <c r="X27" s="43">
        <v>0</v>
      </c>
      <c r="Y27" s="43">
        <v>0</v>
      </c>
      <c r="Z27" s="43">
        <v>0</v>
      </c>
      <c r="AA27" s="43">
        <v>0</v>
      </c>
      <c r="AB27" s="10"/>
    </row>
    <row r="28" spans="1:28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v>0.17885793321477969</v>
      </c>
      <c r="F28" s="37">
        <v>0.82114206678522028</v>
      </c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/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43">
        <v>0</v>
      </c>
      <c r="T28" s="43">
        <v>0</v>
      </c>
      <c r="U28" s="43">
        <v>0</v>
      </c>
      <c r="V28" s="43">
        <v>0</v>
      </c>
      <c r="W28" s="13">
        <v>0</v>
      </c>
      <c r="X28" s="43">
        <v>0</v>
      </c>
      <c r="Y28" s="43">
        <v>0</v>
      </c>
      <c r="Z28" s="43">
        <v>0</v>
      </c>
      <c r="AA28" s="43">
        <v>0</v>
      </c>
      <c r="AB28" s="10"/>
    </row>
    <row r="29" spans="1:28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v>6.9825982269891645E-2</v>
      </c>
      <c r="F29" s="37">
        <v>0.93017401773010833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/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43">
        <v>0</v>
      </c>
      <c r="T29" s="43">
        <v>0</v>
      </c>
      <c r="U29" s="43">
        <v>0</v>
      </c>
      <c r="V29" s="43">
        <v>0</v>
      </c>
      <c r="W29" s="13">
        <v>0</v>
      </c>
      <c r="X29" s="43">
        <v>0</v>
      </c>
      <c r="Y29" s="43">
        <v>0</v>
      </c>
      <c r="Z29" s="43">
        <v>0</v>
      </c>
      <c r="AA29" s="43">
        <v>0</v>
      </c>
      <c r="AB29" s="10"/>
    </row>
    <row r="30" spans="1:28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v>0.12896792421472494</v>
      </c>
      <c r="F30" s="37">
        <v>0.87103207578527508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/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43">
        <v>0</v>
      </c>
      <c r="T30" s="43">
        <v>0</v>
      </c>
      <c r="U30" s="43">
        <v>0</v>
      </c>
      <c r="V30" s="43">
        <v>0</v>
      </c>
      <c r="W30" s="13">
        <v>0</v>
      </c>
      <c r="X30" s="43">
        <v>0</v>
      </c>
      <c r="Y30" s="43">
        <v>0</v>
      </c>
      <c r="Z30" s="43">
        <v>0</v>
      </c>
      <c r="AA30" s="43">
        <v>0</v>
      </c>
      <c r="AB30" s="10"/>
    </row>
    <row r="31" spans="1:28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v>0.53672975122006972</v>
      </c>
      <c r="F31" s="37">
        <v>0.46327024877993028</v>
      </c>
      <c r="G31" s="13">
        <v>804</v>
      </c>
      <c r="H31" s="13">
        <v>201</v>
      </c>
      <c r="I31" s="13">
        <v>201</v>
      </c>
      <c r="J31" s="13">
        <v>201</v>
      </c>
      <c r="K31" s="13">
        <v>201</v>
      </c>
      <c r="L31" s="13">
        <v>-30</v>
      </c>
      <c r="M31" s="13">
        <v>774</v>
      </c>
      <c r="N31" s="13">
        <v>201</v>
      </c>
      <c r="O31" s="13">
        <v>201</v>
      </c>
      <c r="P31" s="13">
        <v>186</v>
      </c>
      <c r="Q31" s="13">
        <v>186</v>
      </c>
      <c r="R31" s="13">
        <v>432</v>
      </c>
      <c r="S31" s="43">
        <v>108</v>
      </c>
      <c r="T31" s="43">
        <v>108</v>
      </c>
      <c r="U31" s="43">
        <v>108</v>
      </c>
      <c r="V31" s="43">
        <v>108</v>
      </c>
      <c r="W31" s="13">
        <v>372</v>
      </c>
      <c r="X31" s="43">
        <v>93</v>
      </c>
      <c r="Y31" s="43">
        <v>93</v>
      </c>
      <c r="Z31" s="43">
        <v>93</v>
      </c>
      <c r="AA31" s="43">
        <v>93</v>
      </c>
      <c r="AB31" s="10"/>
    </row>
    <row r="32" spans="1:28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v>0.54520715889820803</v>
      </c>
      <c r="F32" s="37">
        <v>0.45479284110179197</v>
      </c>
      <c r="G32" s="13">
        <v>28</v>
      </c>
      <c r="H32" s="13">
        <v>7</v>
      </c>
      <c r="I32" s="13">
        <v>7</v>
      </c>
      <c r="J32" s="13">
        <v>7</v>
      </c>
      <c r="K32" s="13">
        <v>7</v>
      </c>
      <c r="L32" s="13"/>
      <c r="M32" s="13">
        <v>28</v>
      </c>
      <c r="N32" s="13">
        <v>7</v>
      </c>
      <c r="O32" s="13">
        <v>7</v>
      </c>
      <c r="P32" s="13">
        <v>7</v>
      </c>
      <c r="Q32" s="13">
        <v>7</v>
      </c>
      <c r="R32" s="13">
        <v>15</v>
      </c>
      <c r="S32" s="43">
        <v>4</v>
      </c>
      <c r="T32" s="43">
        <v>4</v>
      </c>
      <c r="U32" s="43">
        <v>4</v>
      </c>
      <c r="V32" s="43">
        <v>3</v>
      </c>
      <c r="W32" s="13">
        <v>13</v>
      </c>
      <c r="X32" s="43">
        <v>3</v>
      </c>
      <c r="Y32" s="43">
        <v>3</v>
      </c>
      <c r="Z32" s="43">
        <v>3</v>
      </c>
      <c r="AA32" s="43">
        <v>4</v>
      </c>
      <c r="AB32" s="10"/>
    </row>
    <row r="33" spans="1:28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v>0.53672975122006972</v>
      </c>
      <c r="F33" s="37">
        <v>0.46327024877993028</v>
      </c>
      <c r="G33" s="13">
        <v>460</v>
      </c>
      <c r="H33" s="13">
        <v>115</v>
      </c>
      <c r="I33" s="13">
        <v>115</v>
      </c>
      <c r="J33" s="13">
        <v>115</v>
      </c>
      <c r="K33" s="13">
        <v>115</v>
      </c>
      <c r="L33" s="13"/>
      <c r="M33" s="13">
        <v>460</v>
      </c>
      <c r="N33" s="13">
        <v>115</v>
      </c>
      <c r="O33" s="13">
        <v>115</v>
      </c>
      <c r="P33" s="13">
        <v>115</v>
      </c>
      <c r="Q33" s="13">
        <v>115</v>
      </c>
      <c r="R33" s="13">
        <v>247</v>
      </c>
      <c r="S33" s="43">
        <v>62</v>
      </c>
      <c r="T33" s="43">
        <v>62</v>
      </c>
      <c r="U33" s="43">
        <v>62</v>
      </c>
      <c r="V33" s="43">
        <v>61</v>
      </c>
      <c r="W33" s="13">
        <v>213</v>
      </c>
      <c r="X33" s="43">
        <v>53</v>
      </c>
      <c r="Y33" s="43">
        <v>53</v>
      </c>
      <c r="Z33" s="43">
        <v>53</v>
      </c>
      <c r="AA33" s="43">
        <v>54</v>
      </c>
      <c r="AB33" s="10"/>
    </row>
    <row r="34" spans="1:28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v>0.53672975122006972</v>
      </c>
      <c r="F34" s="37">
        <v>0.46327024877993028</v>
      </c>
      <c r="G34" s="13">
        <v>140</v>
      </c>
      <c r="H34" s="13">
        <v>35</v>
      </c>
      <c r="I34" s="13">
        <v>35</v>
      </c>
      <c r="J34" s="13">
        <v>35</v>
      </c>
      <c r="K34" s="13">
        <v>35</v>
      </c>
      <c r="L34" s="13"/>
      <c r="M34" s="13">
        <v>140</v>
      </c>
      <c r="N34" s="13">
        <v>35</v>
      </c>
      <c r="O34" s="13">
        <v>35</v>
      </c>
      <c r="P34" s="13">
        <v>35</v>
      </c>
      <c r="Q34" s="13">
        <v>35</v>
      </c>
      <c r="R34" s="13">
        <v>75</v>
      </c>
      <c r="S34" s="43">
        <v>19</v>
      </c>
      <c r="T34" s="43">
        <v>19</v>
      </c>
      <c r="U34" s="43">
        <v>19</v>
      </c>
      <c r="V34" s="43">
        <v>18</v>
      </c>
      <c r="W34" s="13">
        <v>65</v>
      </c>
      <c r="X34" s="43">
        <v>16</v>
      </c>
      <c r="Y34" s="43">
        <v>16</v>
      </c>
      <c r="Z34" s="43">
        <v>16</v>
      </c>
      <c r="AA34" s="43">
        <v>17</v>
      </c>
      <c r="AB34" s="10"/>
    </row>
    <row r="35" spans="1:28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v>0.53672975122006972</v>
      </c>
      <c r="F35" s="37">
        <v>0.46327024877993028</v>
      </c>
      <c r="G35" s="13">
        <v>370</v>
      </c>
      <c r="H35" s="13">
        <v>93</v>
      </c>
      <c r="I35" s="13">
        <v>93</v>
      </c>
      <c r="J35" s="13">
        <v>93</v>
      </c>
      <c r="K35" s="13">
        <v>91</v>
      </c>
      <c r="L35" s="13"/>
      <c r="M35" s="13">
        <v>370</v>
      </c>
      <c r="N35" s="13">
        <v>93</v>
      </c>
      <c r="O35" s="13">
        <v>93</v>
      </c>
      <c r="P35" s="13">
        <v>93</v>
      </c>
      <c r="Q35" s="13">
        <v>91</v>
      </c>
      <c r="R35" s="13">
        <v>199</v>
      </c>
      <c r="S35" s="43">
        <v>50</v>
      </c>
      <c r="T35" s="43">
        <v>50</v>
      </c>
      <c r="U35" s="43">
        <v>50</v>
      </c>
      <c r="V35" s="43">
        <v>49</v>
      </c>
      <c r="W35" s="13">
        <v>171</v>
      </c>
      <c r="X35" s="43">
        <v>43</v>
      </c>
      <c r="Y35" s="43">
        <v>43</v>
      </c>
      <c r="Z35" s="43">
        <v>43</v>
      </c>
      <c r="AA35" s="43">
        <v>42</v>
      </c>
      <c r="AB35" s="10"/>
    </row>
    <row r="36" spans="1:28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v>0.53672975122006972</v>
      </c>
      <c r="F36" s="37">
        <v>0.46327024877993028</v>
      </c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/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43">
        <v>0</v>
      </c>
      <c r="T36" s="43">
        <v>0</v>
      </c>
      <c r="U36" s="43">
        <v>0</v>
      </c>
      <c r="V36" s="43">
        <v>0</v>
      </c>
      <c r="W36" s="13">
        <v>0</v>
      </c>
      <c r="X36" s="43">
        <v>0</v>
      </c>
      <c r="Y36" s="43">
        <v>0</v>
      </c>
      <c r="Z36" s="43">
        <v>0</v>
      </c>
      <c r="AA36" s="43">
        <v>0</v>
      </c>
      <c r="AB36" s="10"/>
    </row>
    <row r="37" spans="1:28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v>0.53672975122006972</v>
      </c>
      <c r="F37" s="37">
        <v>0.46327024877993028</v>
      </c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/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43">
        <v>0</v>
      </c>
      <c r="T37" s="43">
        <v>0</v>
      </c>
      <c r="U37" s="43">
        <v>0</v>
      </c>
      <c r="V37" s="43">
        <v>0</v>
      </c>
      <c r="W37" s="13">
        <v>0</v>
      </c>
      <c r="X37" s="43">
        <v>0</v>
      </c>
      <c r="Y37" s="43">
        <v>0</v>
      </c>
      <c r="Z37" s="43">
        <v>0</v>
      </c>
      <c r="AA37" s="43">
        <v>0</v>
      </c>
      <c r="AB37" s="10"/>
    </row>
    <row r="38" spans="1:28" ht="30" x14ac:dyDescent="0.2">
      <c r="A38" s="27">
        <v>32</v>
      </c>
      <c r="B38" s="3" t="s">
        <v>139</v>
      </c>
      <c r="C38" s="63"/>
      <c r="D38" s="63"/>
      <c r="E38" s="37"/>
      <c r="F38" s="37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/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43">
        <v>0</v>
      </c>
      <c r="T38" s="43">
        <v>0</v>
      </c>
      <c r="U38" s="43">
        <v>0</v>
      </c>
      <c r="V38" s="43">
        <v>0</v>
      </c>
      <c r="W38" s="13">
        <v>0</v>
      </c>
      <c r="X38" s="43">
        <v>0</v>
      </c>
      <c r="Y38" s="43">
        <v>0</v>
      </c>
      <c r="Z38" s="43">
        <v>0</v>
      </c>
      <c r="AA38" s="43">
        <v>0</v>
      </c>
      <c r="AB38" s="10"/>
    </row>
    <row r="39" spans="1:28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v>0.53672975122006972</v>
      </c>
      <c r="F39" s="37">
        <v>0.46327024877993028</v>
      </c>
      <c r="G39" s="13">
        <v>76</v>
      </c>
      <c r="H39" s="13">
        <v>19</v>
      </c>
      <c r="I39" s="13">
        <v>19</v>
      </c>
      <c r="J39" s="13">
        <v>19</v>
      </c>
      <c r="K39" s="13">
        <v>19</v>
      </c>
      <c r="L39" s="13"/>
      <c r="M39" s="13">
        <v>76</v>
      </c>
      <c r="N39" s="13">
        <v>19</v>
      </c>
      <c r="O39" s="13">
        <v>19</v>
      </c>
      <c r="P39" s="13">
        <v>19</v>
      </c>
      <c r="Q39" s="13">
        <v>19</v>
      </c>
      <c r="R39" s="13">
        <v>41</v>
      </c>
      <c r="S39" s="43">
        <v>10</v>
      </c>
      <c r="T39" s="43">
        <v>10</v>
      </c>
      <c r="U39" s="43">
        <v>10</v>
      </c>
      <c r="V39" s="43">
        <v>11</v>
      </c>
      <c r="W39" s="13">
        <v>35</v>
      </c>
      <c r="X39" s="43">
        <v>9</v>
      </c>
      <c r="Y39" s="43">
        <v>9</v>
      </c>
      <c r="Z39" s="43">
        <v>9</v>
      </c>
      <c r="AA39" s="43">
        <v>8</v>
      </c>
      <c r="AB39" s="10"/>
    </row>
    <row r="40" spans="1:28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v>0.53672975122006972</v>
      </c>
      <c r="F40" s="37">
        <v>0.46327024877993028</v>
      </c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/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43">
        <v>0</v>
      </c>
      <c r="T40" s="43">
        <v>0</v>
      </c>
      <c r="U40" s="43">
        <v>0</v>
      </c>
      <c r="V40" s="43">
        <v>0</v>
      </c>
      <c r="W40" s="13">
        <v>0</v>
      </c>
      <c r="X40" s="43">
        <v>0</v>
      </c>
      <c r="Y40" s="43">
        <v>0</v>
      </c>
      <c r="Z40" s="43">
        <v>0</v>
      </c>
      <c r="AA40" s="43">
        <v>0</v>
      </c>
      <c r="AB40" s="10"/>
    </row>
    <row r="41" spans="1:28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13">
        <v>315</v>
      </c>
      <c r="H41" s="13">
        <v>79</v>
      </c>
      <c r="I41" s="13">
        <v>79</v>
      </c>
      <c r="J41" s="13">
        <v>79</v>
      </c>
      <c r="K41" s="13">
        <v>78</v>
      </c>
      <c r="L41" s="13"/>
      <c r="M41" s="13">
        <v>315</v>
      </c>
      <c r="N41" s="13">
        <v>79</v>
      </c>
      <c r="O41" s="13">
        <v>79</v>
      </c>
      <c r="P41" s="13">
        <v>79</v>
      </c>
      <c r="Q41" s="13">
        <v>78</v>
      </c>
      <c r="R41" s="13">
        <v>263</v>
      </c>
      <c r="S41" s="43">
        <v>66</v>
      </c>
      <c r="T41" s="43">
        <v>66</v>
      </c>
      <c r="U41" s="43">
        <v>66</v>
      </c>
      <c r="V41" s="43">
        <v>65</v>
      </c>
      <c r="W41" s="13">
        <v>52</v>
      </c>
      <c r="X41" s="43">
        <v>13</v>
      </c>
      <c r="Y41" s="43">
        <v>13</v>
      </c>
      <c r="Z41" s="43">
        <v>13</v>
      </c>
      <c r="AA41" s="43">
        <v>13</v>
      </c>
      <c r="AB41" s="10"/>
    </row>
    <row r="42" spans="1:28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v>0.74116272275781481</v>
      </c>
      <c r="F42" s="37">
        <v>0.25883727724218519</v>
      </c>
      <c r="G42" s="13">
        <v>5</v>
      </c>
      <c r="H42" s="13">
        <v>1</v>
      </c>
      <c r="I42" s="13">
        <v>1</v>
      </c>
      <c r="J42" s="13">
        <v>1</v>
      </c>
      <c r="K42" s="13">
        <v>2</v>
      </c>
      <c r="L42" s="13">
        <v>30</v>
      </c>
      <c r="M42" s="13">
        <v>35</v>
      </c>
      <c r="N42" s="13">
        <v>1</v>
      </c>
      <c r="O42" s="13">
        <v>1</v>
      </c>
      <c r="P42" s="13">
        <v>16</v>
      </c>
      <c r="Q42" s="13">
        <v>17</v>
      </c>
      <c r="R42" s="13">
        <v>4</v>
      </c>
      <c r="S42" s="43">
        <v>1</v>
      </c>
      <c r="T42" s="43">
        <v>1</v>
      </c>
      <c r="U42" s="43">
        <v>1</v>
      </c>
      <c r="V42" s="43">
        <v>1</v>
      </c>
      <c r="W42" s="13">
        <v>1</v>
      </c>
      <c r="X42" s="43">
        <v>0</v>
      </c>
      <c r="Y42" s="43">
        <v>0</v>
      </c>
      <c r="Z42" s="43">
        <v>0</v>
      </c>
      <c r="AA42" s="43">
        <v>1</v>
      </c>
      <c r="AB42" s="10"/>
    </row>
    <row r="43" spans="1:28" x14ac:dyDescent="0.2">
      <c r="A43" s="27">
        <v>37</v>
      </c>
      <c r="B43" s="3" t="s">
        <v>29</v>
      </c>
      <c r="C43" s="63"/>
      <c r="D43" s="63"/>
      <c r="E43" s="37"/>
      <c r="F43" s="37"/>
      <c r="G43" s="13"/>
      <c r="H43" s="13">
        <v>0</v>
      </c>
      <c r="I43" s="13">
        <v>0</v>
      </c>
      <c r="J43" s="13">
        <v>0</v>
      </c>
      <c r="K43" s="13">
        <v>0</v>
      </c>
      <c r="L43" s="13"/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43">
        <v>0</v>
      </c>
      <c r="T43" s="43">
        <v>0</v>
      </c>
      <c r="U43" s="43">
        <v>0</v>
      </c>
      <c r="V43" s="43">
        <v>0</v>
      </c>
      <c r="W43" s="13">
        <v>0</v>
      </c>
      <c r="X43" s="43">
        <v>0</v>
      </c>
      <c r="Y43" s="43">
        <v>0</v>
      </c>
      <c r="Z43" s="43">
        <v>0</v>
      </c>
      <c r="AA43" s="43">
        <v>0</v>
      </c>
      <c r="AB43" s="10"/>
    </row>
    <row r="44" spans="1:28" x14ac:dyDescent="0.2">
      <c r="A44" s="27">
        <v>38</v>
      </c>
      <c r="B44" s="3" t="s">
        <v>30</v>
      </c>
      <c r="C44" s="63"/>
      <c r="D44" s="63"/>
      <c r="E44" s="37"/>
      <c r="F44" s="37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/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43">
        <v>0</v>
      </c>
      <c r="T44" s="43">
        <v>0</v>
      </c>
      <c r="U44" s="43">
        <v>0</v>
      </c>
      <c r="V44" s="43">
        <v>0</v>
      </c>
      <c r="W44" s="13">
        <v>0</v>
      </c>
      <c r="X44" s="43">
        <v>0</v>
      </c>
      <c r="Y44" s="43">
        <v>0</v>
      </c>
      <c r="Z44" s="43">
        <v>0</v>
      </c>
      <c r="AA44" s="43">
        <v>0</v>
      </c>
      <c r="AB44" s="10"/>
    </row>
    <row r="45" spans="1:28" x14ac:dyDescent="0.2">
      <c r="A45" s="27">
        <v>39</v>
      </c>
      <c r="B45" s="3" t="s">
        <v>31</v>
      </c>
      <c r="C45" s="63"/>
      <c r="D45" s="63"/>
      <c r="E45" s="37"/>
      <c r="F45" s="37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/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43">
        <v>0</v>
      </c>
      <c r="T45" s="43">
        <v>0</v>
      </c>
      <c r="U45" s="43">
        <v>0</v>
      </c>
      <c r="V45" s="43">
        <v>0</v>
      </c>
      <c r="W45" s="13">
        <v>0</v>
      </c>
      <c r="X45" s="43">
        <v>0</v>
      </c>
      <c r="Y45" s="43">
        <v>0</v>
      </c>
      <c r="Z45" s="43">
        <v>0</v>
      </c>
      <c r="AA45" s="43">
        <v>0</v>
      </c>
      <c r="AB45" s="10"/>
    </row>
    <row r="46" spans="1:28" ht="30" x14ac:dyDescent="0.2">
      <c r="A46" s="27">
        <v>40</v>
      </c>
      <c r="B46" s="3" t="s">
        <v>32</v>
      </c>
      <c r="C46" s="63"/>
      <c r="D46" s="63"/>
      <c r="E46" s="37"/>
      <c r="F46" s="37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/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43">
        <v>0</v>
      </c>
      <c r="T46" s="43">
        <v>0</v>
      </c>
      <c r="U46" s="43">
        <v>0</v>
      </c>
      <c r="V46" s="43">
        <v>0</v>
      </c>
      <c r="W46" s="13">
        <v>0</v>
      </c>
      <c r="X46" s="43">
        <v>0</v>
      </c>
      <c r="Y46" s="43">
        <v>0</v>
      </c>
      <c r="Z46" s="43">
        <v>0</v>
      </c>
      <c r="AA46" s="43">
        <v>0</v>
      </c>
      <c r="AB46" s="10"/>
    </row>
    <row r="47" spans="1:28" ht="30" x14ac:dyDescent="0.2">
      <c r="A47" s="27">
        <v>41</v>
      </c>
      <c r="B47" s="3" t="s">
        <v>33</v>
      </c>
      <c r="C47" s="63"/>
      <c r="D47" s="63"/>
      <c r="E47" s="37"/>
      <c r="F47" s="37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/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43">
        <v>0</v>
      </c>
      <c r="T47" s="43">
        <v>0</v>
      </c>
      <c r="U47" s="43">
        <v>0</v>
      </c>
      <c r="V47" s="43">
        <v>0</v>
      </c>
      <c r="W47" s="13">
        <v>0</v>
      </c>
      <c r="X47" s="43">
        <v>0</v>
      </c>
      <c r="Y47" s="43">
        <v>0</v>
      </c>
      <c r="Z47" s="43">
        <v>0</v>
      </c>
      <c r="AA47" s="43">
        <v>0</v>
      </c>
      <c r="AB47" s="10"/>
    </row>
    <row r="48" spans="1:28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v>0.43382559774964841</v>
      </c>
      <c r="F48" s="37">
        <v>0.56617440225035165</v>
      </c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/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43">
        <v>0</v>
      </c>
      <c r="T48" s="43">
        <v>0</v>
      </c>
      <c r="U48" s="43">
        <v>0</v>
      </c>
      <c r="V48" s="43">
        <v>0</v>
      </c>
      <c r="W48" s="13">
        <v>0</v>
      </c>
      <c r="X48" s="43">
        <v>0</v>
      </c>
      <c r="Y48" s="43">
        <v>0</v>
      </c>
      <c r="Z48" s="43">
        <v>0</v>
      </c>
      <c r="AA48" s="43">
        <v>0</v>
      </c>
      <c r="AB48" s="10"/>
    </row>
    <row r="49" spans="1:28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v>0.4304814287422416</v>
      </c>
      <c r="F49" s="37">
        <v>0.5695185712577584</v>
      </c>
      <c r="G49" s="13">
        <v>3</v>
      </c>
      <c r="H49" s="13">
        <v>1</v>
      </c>
      <c r="I49" s="13">
        <v>1</v>
      </c>
      <c r="J49" s="13">
        <v>1</v>
      </c>
      <c r="K49" s="13">
        <v>0</v>
      </c>
      <c r="L49" s="13"/>
      <c r="M49" s="13">
        <v>3</v>
      </c>
      <c r="N49" s="13">
        <v>1</v>
      </c>
      <c r="O49" s="13">
        <v>1</v>
      </c>
      <c r="P49" s="13">
        <v>1</v>
      </c>
      <c r="Q49" s="13">
        <v>0</v>
      </c>
      <c r="R49" s="13">
        <v>1</v>
      </c>
      <c r="S49" s="43">
        <v>0</v>
      </c>
      <c r="T49" s="43">
        <v>0</v>
      </c>
      <c r="U49" s="43">
        <v>0</v>
      </c>
      <c r="V49" s="43">
        <v>1</v>
      </c>
      <c r="W49" s="13">
        <v>2</v>
      </c>
      <c r="X49" s="43">
        <v>1</v>
      </c>
      <c r="Y49" s="43">
        <v>1</v>
      </c>
      <c r="Z49" s="43">
        <v>1</v>
      </c>
      <c r="AA49" s="43">
        <v>-1</v>
      </c>
      <c r="AB49" s="10"/>
    </row>
    <row r="50" spans="1:28" x14ac:dyDescent="0.2">
      <c r="A50" s="27">
        <v>44</v>
      </c>
      <c r="B50" s="3" t="s">
        <v>60</v>
      </c>
      <c r="C50" s="63"/>
      <c r="D50" s="63"/>
      <c r="E50" s="37"/>
      <c r="F50" s="37"/>
      <c r="G50" s="13"/>
      <c r="H50" s="13">
        <v>0</v>
      </c>
      <c r="I50" s="13">
        <v>0</v>
      </c>
      <c r="J50" s="13">
        <v>0</v>
      </c>
      <c r="K50" s="13">
        <v>0</v>
      </c>
      <c r="L50" s="13"/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43">
        <v>0</v>
      </c>
      <c r="T50" s="43">
        <v>0</v>
      </c>
      <c r="U50" s="43">
        <v>0</v>
      </c>
      <c r="V50" s="43">
        <v>0</v>
      </c>
      <c r="W50" s="13">
        <v>0</v>
      </c>
      <c r="X50" s="43">
        <v>0</v>
      </c>
      <c r="Y50" s="43">
        <v>0</v>
      </c>
      <c r="Z50" s="43">
        <v>0</v>
      </c>
      <c r="AA50" s="43">
        <v>0</v>
      </c>
      <c r="AB50" s="10"/>
    </row>
    <row r="51" spans="1:28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v>0.85633633633633632</v>
      </c>
      <c r="F51" s="37">
        <v>0.14366366366366368</v>
      </c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/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43">
        <v>0</v>
      </c>
      <c r="T51" s="43">
        <v>0</v>
      </c>
      <c r="U51" s="43">
        <v>0</v>
      </c>
      <c r="V51" s="43">
        <v>0</v>
      </c>
      <c r="W51" s="13">
        <v>0</v>
      </c>
      <c r="X51" s="43">
        <v>0</v>
      </c>
      <c r="Y51" s="43">
        <v>0</v>
      </c>
      <c r="Z51" s="43">
        <v>0</v>
      </c>
      <c r="AA51" s="43">
        <v>0</v>
      </c>
      <c r="AB51" s="10"/>
    </row>
    <row r="52" spans="1:28" ht="30" x14ac:dyDescent="0.2">
      <c r="A52" s="27">
        <v>46</v>
      </c>
      <c r="B52" s="3" t="s">
        <v>36</v>
      </c>
      <c r="C52" s="63"/>
      <c r="D52" s="63"/>
      <c r="E52" s="37"/>
      <c r="F52" s="37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/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43">
        <v>0</v>
      </c>
      <c r="T52" s="43">
        <v>0</v>
      </c>
      <c r="U52" s="43">
        <v>0</v>
      </c>
      <c r="V52" s="43">
        <v>0</v>
      </c>
      <c r="W52" s="13">
        <v>0</v>
      </c>
      <c r="X52" s="43">
        <v>0</v>
      </c>
      <c r="Y52" s="43">
        <v>0</v>
      </c>
      <c r="Z52" s="43">
        <v>0</v>
      </c>
      <c r="AA52" s="43">
        <v>0</v>
      </c>
      <c r="AB52" s="10"/>
    </row>
    <row r="53" spans="1:28" x14ac:dyDescent="0.2">
      <c r="A53" s="27">
        <v>47</v>
      </c>
      <c r="B53" s="3" t="s">
        <v>37</v>
      </c>
      <c r="C53" s="63"/>
      <c r="D53" s="63"/>
      <c r="E53" s="37"/>
      <c r="F53" s="37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/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43">
        <v>0</v>
      </c>
      <c r="T53" s="43">
        <v>0</v>
      </c>
      <c r="U53" s="43">
        <v>0</v>
      </c>
      <c r="V53" s="43">
        <v>0</v>
      </c>
      <c r="W53" s="13">
        <v>0</v>
      </c>
      <c r="X53" s="43">
        <v>0</v>
      </c>
      <c r="Y53" s="43">
        <v>0</v>
      </c>
      <c r="Z53" s="43">
        <v>0</v>
      </c>
      <c r="AA53" s="43">
        <v>0</v>
      </c>
      <c r="AB53" s="10"/>
    </row>
    <row r="54" spans="1:28" x14ac:dyDescent="0.2">
      <c r="A54" s="27">
        <v>48</v>
      </c>
      <c r="B54" s="3" t="s">
        <v>62</v>
      </c>
      <c r="C54" s="63"/>
      <c r="D54" s="63"/>
      <c r="E54" s="37"/>
      <c r="F54" s="37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/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43">
        <v>0</v>
      </c>
      <c r="T54" s="43">
        <v>0</v>
      </c>
      <c r="U54" s="43">
        <v>0</v>
      </c>
      <c r="V54" s="43">
        <v>0</v>
      </c>
      <c r="W54" s="13">
        <v>0</v>
      </c>
      <c r="X54" s="43">
        <v>0</v>
      </c>
      <c r="Y54" s="43">
        <v>0</v>
      </c>
      <c r="Z54" s="43">
        <v>0</v>
      </c>
      <c r="AA54" s="43">
        <v>0</v>
      </c>
      <c r="AB54" s="10"/>
    </row>
    <row r="55" spans="1:28" x14ac:dyDescent="0.2">
      <c r="A55" s="27">
        <v>49</v>
      </c>
      <c r="B55" s="3" t="s">
        <v>38</v>
      </c>
      <c r="C55" s="63"/>
      <c r="D55" s="63"/>
      <c r="E55" s="37"/>
      <c r="F55" s="37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/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43">
        <v>0</v>
      </c>
      <c r="T55" s="43">
        <v>0</v>
      </c>
      <c r="U55" s="43">
        <v>0</v>
      </c>
      <c r="V55" s="43">
        <v>0</v>
      </c>
      <c r="W55" s="13">
        <v>0</v>
      </c>
      <c r="X55" s="43">
        <v>0</v>
      </c>
      <c r="Y55" s="43">
        <v>0</v>
      </c>
      <c r="Z55" s="43">
        <v>0</v>
      </c>
      <c r="AA55" s="43">
        <v>0</v>
      </c>
      <c r="AB55" s="10"/>
    </row>
    <row r="56" spans="1:28" x14ac:dyDescent="0.2">
      <c r="A56" s="27">
        <v>50</v>
      </c>
      <c r="B56" s="3" t="s">
        <v>39</v>
      </c>
      <c r="C56" s="63"/>
      <c r="D56" s="63"/>
      <c r="E56" s="37"/>
      <c r="F56" s="37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/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43">
        <v>0</v>
      </c>
      <c r="T56" s="43">
        <v>0</v>
      </c>
      <c r="U56" s="43">
        <v>0</v>
      </c>
      <c r="V56" s="43">
        <v>0</v>
      </c>
      <c r="W56" s="13">
        <v>0</v>
      </c>
      <c r="X56" s="43">
        <v>0</v>
      </c>
      <c r="Y56" s="43">
        <v>0</v>
      </c>
      <c r="Z56" s="43">
        <v>0</v>
      </c>
      <c r="AA56" s="43">
        <v>0</v>
      </c>
      <c r="AB56" s="10"/>
    </row>
    <row r="57" spans="1:28" x14ac:dyDescent="0.2">
      <c r="A57" s="27">
        <v>51</v>
      </c>
      <c r="B57" s="3" t="s">
        <v>40</v>
      </c>
      <c r="C57" s="63"/>
      <c r="D57" s="63"/>
      <c r="E57" s="37"/>
      <c r="F57" s="37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/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43">
        <v>0</v>
      </c>
      <c r="T57" s="43">
        <v>0</v>
      </c>
      <c r="U57" s="43">
        <v>0</v>
      </c>
      <c r="V57" s="43">
        <v>0</v>
      </c>
      <c r="W57" s="13">
        <v>0</v>
      </c>
      <c r="X57" s="43">
        <v>0</v>
      </c>
      <c r="Y57" s="43">
        <v>0</v>
      </c>
      <c r="Z57" s="43">
        <v>0</v>
      </c>
      <c r="AA57" s="43">
        <v>0</v>
      </c>
      <c r="AB57" s="10"/>
    </row>
    <row r="58" spans="1:28" x14ac:dyDescent="0.2">
      <c r="A58" s="27">
        <v>52</v>
      </c>
      <c r="B58" s="3" t="s">
        <v>41</v>
      </c>
      <c r="C58" s="63"/>
      <c r="D58" s="63"/>
      <c r="E58" s="37"/>
      <c r="F58" s="37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/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43">
        <v>0</v>
      </c>
      <c r="T58" s="43">
        <v>0</v>
      </c>
      <c r="U58" s="43">
        <v>0</v>
      </c>
      <c r="V58" s="43">
        <v>0</v>
      </c>
      <c r="W58" s="13">
        <v>0</v>
      </c>
      <c r="X58" s="43">
        <v>0</v>
      </c>
      <c r="Y58" s="43">
        <v>0</v>
      </c>
      <c r="Z58" s="43">
        <v>0</v>
      </c>
      <c r="AA58" s="43">
        <v>0</v>
      </c>
      <c r="AB58" s="10"/>
    </row>
    <row r="59" spans="1:28" x14ac:dyDescent="0.2">
      <c r="A59" s="27">
        <v>53</v>
      </c>
      <c r="B59" s="3" t="s">
        <v>52</v>
      </c>
      <c r="C59" s="63"/>
      <c r="D59" s="63"/>
      <c r="E59" s="37"/>
      <c r="F59" s="37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/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43">
        <v>0</v>
      </c>
      <c r="T59" s="43">
        <v>0</v>
      </c>
      <c r="U59" s="43">
        <v>0</v>
      </c>
      <c r="V59" s="43">
        <v>0</v>
      </c>
      <c r="W59" s="13">
        <v>0</v>
      </c>
      <c r="X59" s="43">
        <v>0</v>
      </c>
      <c r="Y59" s="43">
        <v>0</v>
      </c>
      <c r="Z59" s="43">
        <v>0</v>
      </c>
      <c r="AA59" s="43">
        <v>0</v>
      </c>
      <c r="AB59" s="10"/>
    </row>
    <row r="60" spans="1:28" x14ac:dyDescent="0.2">
      <c r="A60" s="27">
        <v>54</v>
      </c>
      <c r="B60" s="7" t="s">
        <v>131</v>
      </c>
      <c r="C60" s="63"/>
      <c r="D60" s="63"/>
      <c r="E60" s="37"/>
      <c r="F60" s="37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/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43">
        <v>0</v>
      </c>
      <c r="T60" s="43">
        <v>0</v>
      </c>
      <c r="U60" s="43">
        <v>0</v>
      </c>
      <c r="V60" s="43">
        <v>0</v>
      </c>
      <c r="W60" s="13">
        <v>0</v>
      </c>
      <c r="X60" s="43">
        <v>0</v>
      </c>
      <c r="Y60" s="43">
        <v>0</v>
      </c>
      <c r="Z60" s="43">
        <v>0</v>
      </c>
      <c r="AA60" s="43">
        <v>0</v>
      </c>
      <c r="AB60" s="10"/>
    </row>
    <row r="61" spans="1:28" x14ac:dyDescent="0.2">
      <c r="A61" s="27">
        <v>55</v>
      </c>
      <c r="B61" s="3" t="s">
        <v>42</v>
      </c>
      <c r="C61" s="63"/>
      <c r="D61" s="63"/>
      <c r="E61" s="37"/>
      <c r="F61" s="37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/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43">
        <v>0</v>
      </c>
      <c r="T61" s="43">
        <v>0</v>
      </c>
      <c r="U61" s="43">
        <v>0</v>
      </c>
      <c r="V61" s="43">
        <v>0</v>
      </c>
      <c r="W61" s="13">
        <v>0</v>
      </c>
      <c r="X61" s="43">
        <v>0</v>
      </c>
      <c r="Y61" s="43">
        <v>0</v>
      </c>
      <c r="Z61" s="43">
        <v>0</v>
      </c>
      <c r="AA61" s="43">
        <v>0</v>
      </c>
      <c r="AB61" s="10"/>
    </row>
    <row r="62" spans="1:28" x14ac:dyDescent="0.2">
      <c r="A62" s="27">
        <v>56</v>
      </c>
      <c r="B62" s="7" t="s">
        <v>43</v>
      </c>
      <c r="C62" s="63"/>
      <c r="D62" s="63"/>
      <c r="E62" s="37"/>
      <c r="F62" s="37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/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43">
        <v>0</v>
      </c>
      <c r="T62" s="43">
        <v>0</v>
      </c>
      <c r="U62" s="43">
        <v>0</v>
      </c>
      <c r="V62" s="43">
        <v>0</v>
      </c>
      <c r="W62" s="13">
        <v>0</v>
      </c>
      <c r="X62" s="43">
        <v>0</v>
      </c>
      <c r="Y62" s="43">
        <v>0</v>
      </c>
      <c r="Z62" s="43">
        <v>0</v>
      </c>
      <c r="AA62" s="43">
        <v>0</v>
      </c>
      <c r="AB62" s="10"/>
    </row>
    <row r="63" spans="1:28" x14ac:dyDescent="0.2">
      <c r="A63" s="27">
        <v>57</v>
      </c>
      <c r="B63" s="7" t="s">
        <v>44</v>
      </c>
      <c r="C63" s="63"/>
      <c r="D63" s="63"/>
      <c r="E63" s="37"/>
      <c r="F63" s="37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/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43">
        <v>0</v>
      </c>
      <c r="T63" s="43">
        <v>0</v>
      </c>
      <c r="U63" s="43">
        <v>0</v>
      </c>
      <c r="V63" s="43">
        <v>0</v>
      </c>
      <c r="W63" s="13">
        <v>0</v>
      </c>
      <c r="X63" s="43">
        <v>0</v>
      </c>
      <c r="Y63" s="43">
        <v>0</v>
      </c>
      <c r="Z63" s="43">
        <v>0</v>
      </c>
      <c r="AA63" s="43">
        <v>0</v>
      </c>
      <c r="AB63" s="10"/>
    </row>
    <row r="64" spans="1:28" x14ac:dyDescent="0.2">
      <c r="A64" s="27">
        <v>58</v>
      </c>
      <c r="B64" s="7" t="s">
        <v>45</v>
      </c>
      <c r="C64" s="63">
        <v>441457</v>
      </c>
      <c r="D64" s="63">
        <v>381037</v>
      </c>
      <c r="E64" s="37">
        <v>0.53672975122006972</v>
      </c>
      <c r="F64" s="37">
        <v>0.46327024877993028</v>
      </c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/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43">
        <v>0</v>
      </c>
      <c r="T64" s="43">
        <v>0</v>
      </c>
      <c r="U64" s="43">
        <v>0</v>
      </c>
      <c r="V64" s="43">
        <v>0</v>
      </c>
      <c r="W64" s="13">
        <v>0</v>
      </c>
      <c r="X64" s="43">
        <v>0</v>
      </c>
      <c r="Y64" s="43">
        <v>0</v>
      </c>
      <c r="Z64" s="43">
        <v>0</v>
      </c>
      <c r="AA64" s="43">
        <v>0</v>
      </c>
      <c r="AB64" s="10"/>
    </row>
    <row r="65" spans="1:28" x14ac:dyDescent="0.2">
      <c r="A65" s="27">
        <v>59</v>
      </c>
      <c r="B65" s="7" t="s">
        <v>47</v>
      </c>
      <c r="C65" s="63"/>
      <c r="D65" s="63"/>
      <c r="E65" s="37"/>
      <c r="F65" s="37"/>
      <c r="G65" s="13">
        <v>0</v>
      </c>
      <c r="H65" s="13">
        <v>0</v>
      </c>
      <c r="I65" s="13">
        <v>0</v>
      </c>
      <c r="J65" s="13">
        <v>0</v>
      </c>
      <c r="K65" s="13">
        <v>0</v>
      </c>
      <c r="L65" s="13"/>
      <c r="M65" s="13">
        <v>0</v>
      </c>
      <c r="N65" s="13">
        <v>0</v>
      </c>
      <c r="O65" s="13">
        <v>0</v>
      </c>
      <c r="P65" s="13">
        <v>0</v>
      </c>
      <c r="Q65" s="13">
        <v>0</v>
      </c>
      <c r="R65" s="13">
        <v>0</v>
      </c>
      <c r="S65" s="43">
        <v>0</v>
      </c>
      <c r="T65" s="43">
        <v>0</v>
      </c>
      <c r="U65" s="43">
        <v>0</v>
      </c>
      <c r="V65" s="43">
        <v>0</v>
      </c>
      <c r="W65" s="13">
        <v>0</v>
      </c>
      <c r="X65" s="43">
        <v>0</v>
      </c>
      <c r="Y65" s="43">
        <v>0</v>
      </c>
      <c r="Z65" s="43">
        <v>0</v>
      </c>
      <c r="AA65" s="43">
        <v>0</v>
      </c>
      <c r="AB65" s="10"/>
    </row>
    <row r="66" spans="1:28" x14ac:dyDescent="0.2">
      <c r="A66" s="27">
        <v>60</v>
      </c>
      <c r="B66" s="3" t="s">
        <v>48</v>
      </c>
      <c r="C66" s="63"/>
      <c r="D66" s="63"/>
      <c r="E66" s="37"/>
      <c r="F66" s="37"/>
      <c r="G66" s="13">
        <v>0</v>
      </c>
      <c r="H66" s="13">
        <v>0</v>
      </c>
      <c r="I66" s="13">
        <v>0</v>
      </c>
      <c r="J66" s="13">
        <v>0</v>
      </c>
      <c r="K66" s="13">
        <v>0</v>
      </c>
      <c r="L66" s="13"/>
      <c r="M66" s="13">
        <v>0</v>
      </c>
      <c r="N66" s="13">
        <v>0</v>
      </c>
      <c r="O66" s="13">
        <v>0</v>
      </c>
      <c r="P66" s="13">
        <v>0</v>
      </c>
      <c r="Q66" s="13">
        <v>0</v>
      </c>
      <c r="R66" s="13">
        <v>0</v>
      </c>
      <c r="S66" s="43">
        <v>0</v>
      </c>
      <c r="T66" s="43">
        <v>0</v>
      </c>
      <c r="U66" s="43">
        <v>0</v>
      </c>
      <c r="V66" s="43">
        <v>0</v>
      </c>
      <c r="W66" s="13">
        <v>0</v>
      </c>
      <c r="X66" s="43">
        <v>0</v>
      </c>
      <c r="Y66" s="43">
        <v>0</v>
      </c>
      <c r="Z66" s="43">
        <v>0</v>
      </c>
      <c r="AA66" s="43">
        <v>0</v>
      </c>
      <c r="AB66" s="10"/>
    </row>
    <row r="67" spans="1:28" x14ac:dyDescent="0.2">
      <c r="A67" s="27">
        <v>61</v>
      </c>
      <c r="B67" s="7" t="s">
        <v>132</v>
      </c>
      <c r="C67" s="63"/>
      <c r="D67" s="63"/>
      <c r="E67" s="37"/>
      <c r="F67" s="37"/>
      <c r="G67" s="13">
        <v>0</v>
      </c>
      <c r="H67" s="13">
        <v>0</v>
      </c>
      <c r="I67" s="13">
        <v>0</v>
      </c>
      <c r="J67" s="13">
        <v>0</v>
      </c>
      <c r="K67" s="13">
        <v>0</v>
      </c>
      <c r="L67" s="13"/>
      <c r="M67" s="13">
        <v>0</v>
      </c>
      <c r="N67" s="13">
        <v>0</v>
      </c>
      <c r="O67" s="13">
        <v>0</v>
      </c>
      <c r="P67" s="13">
        <v>0</v>
      </c>
      <c r="Q67" s="13">
        <v>0</v>
      </c>
      <c r="R67" s="13">
        <v>0</v>
      </c>
      <c r="S67" s="43">
        <v>0</v>
      </c>
      <c r="T67" s="43">
        <v>0</v>
      </c>
      <c r="U67" s="43">
        <v>0</v>
      </c>
      <c r="V67" s="43">
        <v>0</v>
      </c>
      <c r="W67" s="13">
        <v>0</v>
      </c>
      <c r="X67" s="43">
        <v>0</v>
      </c>
      <c r="Y67" s="43">
        <v>0</v>
      </c>
      <c r="Z67" s="43">
        <v>0</v>
      </c>
      <c r="AA67" s="43">
        <v>0</v>
      </c>
      <c r="AB67" s="10"/>
    </row>
    <row r="68" spans="1:28" x14ac:dyDescent="0.2">
      <c r="A68" s="27">
        <v>62</v>
      </c>
      <c r="B68" s="7" t="s">
        <v>133</v>
      </c>
      <c r="C68" s="63"/>
      <c r="D68" s="63"/>
      <c r="E68" s="37"/>
      <c r="F68" s="37"/>
      <c r="G68" s="13">
        <v>0</v>
      </c>
      <c r="H68" s="13">
        <v>0</v>
      </c>
      <c r="I68" s="13">
        <v>0</v>
      </c>
      <c r="J68" s="13">
        <v>0</v>
      </c>
      <c r="K68" s="13">
        <v>0</v>
      </c>
      <c r="L68" s="13"/>
      <c r="M68" s="13">
        <v>0</v>
      </c>
      <c r="N68" s="13">
        <v>0</v>
      </c>
      <c r="O68" s="13">
        <v>0</v>
      </c>
      <c r="P68" s="13">
        <v>0</v>
      </c>
      <c r="Q68" s="13">
        <v>0</v>
      </c>
      <c r="R68" s="13">
        <v>0</v>
      </c>
      <c r="S68" s="43">
        <v>0</v>
      </c>
      <c r="T68" s="43">
        <v>0</v>
      </c>
      <c r="U68" s="43">
        <v>0</v>
      </c>
      <c r="V68" s="43">
        <v>0</v>
      </c>
      <c r="W68" s="13">
        <v>0</v>
      </c>
      <c r="X68" s="43">
        <v>0</v>
      </c>
      <c r="Y68" s="43">
        <v>0</v>
      </c>
      <c r="Z68" s="43">
        <v>0</v>
      </c>
      <c r="AA68" s="43">
        <v>0</v>
      </c>
      <c r="AB68" s="10"/>
    </row>
    <row r="69" spans="1:28" x14ac:dyDescent="0.2">
      <c r="A69" s="27">
        <v>63</v>
      </c>
      <c r="B69" s="7" t="s">
        <v>128</v>
      </c>
      <c r="C69" s="63"/>
      <c r="D69" s="63"/>
      <c r="E69" s="37"/>
      <c r="F69" s="37"/>
      <c r="G69" s="13">
        <v>0</v>
      </c>
      <c r="H69" s="13">
        <v>0</v>
      </c>
      <c r="I69" s="13">
        <v>0</v>
      </c>
      <c r="J69" s="13">
        <v>0</v>
      </c>
      <c r="K69" s="13">
        <v>0</v>
      </c>
      <c r="L69" s="13"/>
      <c r="M69" s="13">
        <v>0</v>
      </c>
      <c r="N69" s="13">
        <v>0</v>
      </c>
      <c r="O69" s="13">
        <v>0</v>
      </c>
      <c r="P69" s="13">
        <v>0</v>
      </c>
      <c r="Q69" s="13">
        <v>0</v>
      </c>
      <c r="R69" s="13">
        <v>0</v>
      </c>
      <c r="S69" s="43">
        <v>0</v>
      </c>
      <c r="T69" s="43">
        <v>0</v>
      </c>
      <c r="U69" s="43">
        <v>0</v>
      </c>
      <c r="V69" s="43">
        <v>0</v>
      </c>
      <c r="W69" s="13">
        <v>0</v>
      </c>
      <c r="X69" s="43">
        <v>0</v>
      </c>
      <c r="Y69" s="43">
        <v>0</v>
      </c>
      <c r="Z69" s="43">
        <v>0</v>
      </c>
      <c r="AA69" s="43">
        <v>0</v>
      </c>
      <c r="AB69" s="10"/>
    </row>
    <row r="70" spans="1:28" x14ac:dyDescent="0.2">
      <c r="A70" s="27">
        <v>64</v>
      </c>
      <c r="B70" s="7" t="s">
        <v>51</v>
      </c>
      <c r="C70" s="63"/>
      <c r="D70" s="63"/>
      <c r="E70" s="37"/>
      <c r="F70" s="37"/>
      <c r="G70" s="13">
        <v>0</v>
      </c>
      <c r="H70" s="13">
        <v>0</v>
      </c>
      <c r="I70" s="13">
        <v>0</v>
      </c>
      <c r="J70" s="13">
        <v>0</v>
      </c>
      <c r="K70" s="13">
        <v>0</v>
      </c>
      <c r="L70" s="13"/>
      <c r="M70" s="13">
        <v>0</v>
      </c>
      <c r="N70" s="13">
        <v>0</v>
      </c>
      <c r="O70" s="13">
        <v>0</v>
      </c>
      <c r="P70" s="13">
        <v>0</v>
      </c>
      <c r="Q70" s="13">
        <v>0</v>
      </c>
      <c r="R70" s="13">
        <v>0</v>
      </c>
      <c r="S70" s="43">
        <v>0</v>
      </c>
      <c r="T70" s="43">
        <v>0</v>
      </c>
      <c r="U70" s="43">
        <v>0</v>
      </c>
      <c r="V70" s="43">
        <v>0</v>
      </c>
      <c r="W70" s="13">
        <v>0</v>
      </c>
      <c r="X70" s="43">
        <v>0</v>
      </c>
      <c r="Y70" s="43">
        <v>0</v>
      </c>
      <c r="Z70" s="43">
        <v>0</v>
      </c>
      <c r="AA70" s="43">
        <v>0</v>
      </c>
      <c r="AB70" s="10"/>
    </row>
    <row r="71" spans="1:28" x14ac:dyDescent="0.2">
      <c r="A71" s="27">
        <v>65</v>
      </c>
      <c r="B71" s="7" t="s">
        <v>50</v>
      </c>
      <c r="C71" s="37"/>
      <c r="D71" s="37"/>
      <c r="E71" s="37"/>
      <c r="F71" s="37"/>
      <c r="G71" s="13">
        <v>0</v>
      </c>
      <c r="H71" s="13">
        <v>0</v>
      </c>
      <c r="I71" s="13">
        <v>0</v>
      </c>
      <c r="J71" s="13">
        <v>0</v>
      </c>
      <c r="K71" s="13">
        <v>0</v>
      </c>
      <c r="L71" s="13"/>
      <c r="M71" s="13">
        <v>0</v>
      </c>
      <c r="N71" s="13">
        <v>0</v>
      </c>
      <c r="O71" s="13">
        <v>0</v>
      </c>
      <c r="P71" s="13">
        <v>0</v>
      </c>
      <c r="Q71" s="13">
        <v>0</v>
      </c>
      <c r="R71" s="13">
        <v>0</v>
      </c>
      <c r="S71" s="43">
        <v>0</v>
      </c>
      <c r="T71" s="43">
        <v>0</v>
      </c>
      <c r="U71" s="43">
        <v>0</v>
      </c>
      <c r="V71" s="43">
        <v>0</v>
      </c>
      <c r="W71" s="13">
        <v>0</v>
      </c>
      <c r="X71" s="43">
        <v>0</v>
      </c>
      <c r="Y71" s="43">
        <v>0</v>
      </c>
      <c r="Z71" s="43">
        <v>0</v>
      </c>
      <c r="AA71" s="43">
        <v>0</v>
      </c>
      <c r="AB71" s="10"/>
    </row>
    <row r="72" spans="1:28" x14ac:dyDescent="0.2">
      <c r="A72" s="27">
        <v>66</v>
      </c>
      <c r="B72" s="7" t="s">
        <v>49</v>
      </c>
      <c r="C72" s="37"/>
      <c r="D72" s="37"/>
      <c r="E72" s="37"/>
      <c r="F72" s="37"/>
      <c r="G72" s="13">
        <v>0</v>
      </c>
      <c r="H72" s="13">
        <v>0</v>
      </c>
      <c r="I72" s="13">
        <v>0</v>
      </c>
      <c r="J72" s="13">
        <v>0</v>
      </c>
      <c r="K72" s="13">
        <v>0</v>
      </c>
      <c r="L72" s="13"/>
      <c r="M72" s="13">
        <v>0</v>
      </c>
      <c r="N72" s="13">
        <v>0</v>
      </c>
      <c r="O72" s="13">
        <v>0</v>
      </c>
      <c r="P72" s="13">
        <v>0</v>
      </c>
      <c r="Q72" s="13">
        <v>0</v>
      </c>
      <c r="R72" s="13">
        <v>0</v>
      </c>
      <c r="S72" s="43">
        <v>0</v>
      </c>
      <c r="T72" s="43">
        <v>0</v>
      </c>
      <c r="U72" s="43">
        <v>0</v>
      </c>
      <c r="V72" s="43">
        <v>0</v>
      </c>
      <c r="W72" s="13">
        <v>0</v>
      </c>
      <c r="X72" s="43">
        <v>0</v>
      </c>
      <c r="Y72" s="43">
        <v>0</v>
      </c>
      <c r="Z72" s="43">
        <v>0</v>
      </c>
      <c r="AA72" s="43">
        <v>0</v>
      </c>
      <c r="AB72" s="10"/>
    </row>
    <row r="73" spans="1:28" x14ac:dyDescent="0.2">
      <c r="A73" s="27">
        <v>67</v>
      </c>
      <c r="B73" s="7" t="s">
        <v>134</v>
      </c>
      <c r="C73" s="37"/>
      <c r="D73" s="37"/>
      <c r="E73" s="37"/>
      <c r="F73" s="37"/>
      <c r="G73" s="13">
        <v>0</v>
      </c>
      <c r="H73" s="13">
        <v>0</v>
      </c>
      <c r="I73" s="13">
        <v>0</v>
      </c>
      <c r="J73" s="13">
        <v>0</v>
      </c>
      <c r="K73" s="13">
        <v>0</v>
      </c>
      <c r="L73" s="13"/>
      <c r="M73" s="13">
        <v>0</v>
      </c>
      <c r="N73" s="13">
        <v>0</v>
      </c>
      <c r="O73" s="13">
        <v>0</v>
      </c>
      <c r="P73" s="13">
        <v>0</v>
      </c>
      <c r="Q73" s="13">
        <v>0</v>
      </c>
      <c r="R73" s="13">
        <v>0</v>
      </c>
      <c r="S73" s="43">
        <v>0</v>
      </c>
      <c r="T73" s="43">
        <v>0</v>
      </c>
      <c r="U73" s="43">
        <v>0</v>
      </c>
      <c r="V73" s="43">
        <v>0</v>
      </c>
      <c r="W73" s="13">
        <v>0</v>
      </c>
      <c r="X73" s="43">
        <v>0</v>
      </c>
      <c r="Y73" s="43">
        <v>0</v>
      </c>
      <c r="Z73" s="43">
        <v>0</v>
      </c>
      <c r="AA73" s="43">
        <v>0</v>
      </c>
      <c r="AB73" s="10"/>
    </row>
    <row r="74" spans="1:28" x14ac:dyDescent="0.2">
      <c r="A74" s="27">
        <v>68</v>
      </c>
      <c r="B74" s="7" t="s">
        <v>63</v>
      </c>
      <c r="C74" s="37"/>
      <c r="D74" s="37"/>
      <c r="E74" s="37"/>
      <c r="F74" s="37"/>
      <c r="G74" s="13">
        <v>0</v>
      </c>
      <c r="H74" s="13">
        <v>0</v>
      </c>
      <c r="I74" s="13">
        <v>0</v>
      </c>
      <c r="J74" s="13">
        <v>0</v>
      </c>
      <c r="K74" s="13">
        <v>0</v>
      </c>
      <c r="L74" s="13"/>
      <c r="M74" s="13">
        <v>0</v>
      </c>
      <c r="N74" s="13">
        <v>0</v>
      </c>
      <c r="O74" s="13">
        <v>0</v>
      </c>
      <c r="P74" s="13">
        <v>0</v>
      </c>
      <c r="Q74" s="13">
        <v>0</v>
      </c>
      <c r="R74" s="13">
        <v>0</v>
      </c>
      <c r="S74" s="43">
        <v>0</v>
      </c>
      <c r="T74" s="43">
        <v>0</v>
      </c>
      <c r="U74" s="43">
        <v>0</v>
      </c>
      <c r="V74" s="43">
        <v>0</v>
      </c>
      <c r="W74" s="13">
        <v>0</v>
      </c>
      <c r="X74" s="43">
        <v>0</v>
      </c>
      <c r="Y74" s="43">
        <v>0</v>
      </c>
      <c r="Z74" s="43">
        <v>0</v>
      </c>
      <c r="AA74" s="43">
        <v>0</v>
      </c>
      <c r="AB74" s="10"/>
    </row>
    <row r="75" spans="1:28" x14ac:dyDescent="0.2">
      <c r="A75" s="27">
        <v>69</v>
      </c>
      <c r="B75" s="7" t="s">
        <v>135</v>
      </c>
      <c r="C75" s="37"/>
      <c r="D75" s="37"/>
      <c r="E75" s="37"/>
      <c r="F75" s="37"/>
      <c r="G75" s="13">
        <v>0</v>
      </c>
      <c r="H75" s="13">
        <v>0</v>
      </c>
      <c r="I75" s="13">
        <v>0</v>
      </c>
      <c r="J75" s="13">
        <v>0</v>
      </c>
      <c r="K75" s="13">
        <v>0</v>
      </c>
      <c r="L75" s="13"/>
      <c r="M75" s="13">
        <v>0</v>
      </c>
      <c r="N75" s="13">
        <v>0</v>
      </c>
      <c r="O75" s="13">
        <v>0</v>
      </c>
      <c r="P75" s="13">
        <v>0</v>
      </c>
      <c r="Q75" s="13">
        <v>0</v>
      </c>
      <c r="R75" s="13">
        <v>0</v>
      </c>
      <c r="S75" s="43">
        <v>0</v>
      </c>
      <c r="T75" s="43">
        <v>0</v>
      </c>
      <c r="U75" s="43">
        <v>0</v>
      </c>
      <c r="V75" s="43">
        <v>0</v>
      </c>
      <c r="W75" s="13">
        <v>0</v>
      </c>
      <c r="X75" s="43">
        <v>0</v>
      </c>
      <c r="Y75" s="43">
        <v>0</v>
      </c>
      <c r="Z75" s="43">
        <v>0</v>
      </c>
      <c r="AA75" s="43">
        <v>0</v>
      </c>
      <c r="AB75" s="10"/>
    </row>
    <row r="76" spans="1:28" ht="45" x14ac:dyDescent="0.2">
      <c r="A76" s="27">
        <v>70</v>
      </c>
      <c r="B76" s="7" t="s">
        <v>136</v>
      </c>
      <c r="C76" s="37"/>
      <c r="D76" s="37"/>
      <c r="E76" s="37"/>
      <c r="F76" s="37"/>
      <c r="G76" s="13">
        <v>0</v>
      </c>
      <c r="H76" s="13">
        <v>0</v>
      </c>
      <c r="I76" s="13">
        <v>0</v>
      </c>
      <c r="J76" s="13">
        <v>0</v>
      </c>
      <c r="K76" s="13">
        <v>0</v>
      </c>
      <c r="L76" s="13"/>
      <c r="M76" s="13">
        <v>0</v>
      </c>
      <c r="N76" s="13">
        <v>0</v>
      </c>
      <c r="O76" s="13">
        <v>0</v>
      </c>
      <c r="P76" s="13">
        <v>0</v>
      </c>
      <c r="Q76" s="13">
        <v>0</v>
      </c>
      <c r="R76" s="13">
        <v>0</v>
      </c>
      <c r="S76" s="43">
        <v>0</v>
      </c>
      <c r="T76" s="43">
        <v>0</v>
      </c>
      <c r="U76" s="43">
        <v>0</v>
      </c>
      <c r="V76" s="43">
        <v>0</v>
      </c>
      <c r="W76" s="13">
        <v>0</v>
      </c>
      <c r="X76" s="43">
        <v>0</v>
      </c>
      <c r="Y76" s="43">
        <v>0</v>
      </c>
      <c r="Z76" s="43">
        <v>0</v>
      </c>
      <c r="AA76" s="43">
        <v>0</v>
      </c>
      <c r="AB76" s="10"/>
    </row>
    <row r="77" spans="1:28" x14ac:dyDescent="0.2">
      <c r="A77" s="27">
        <v>71</v>
      </c>
      <c r="B77" s="7" t="s">
        <v>137</v>
      </c>
      <c r="C77" s="37"/>
      <c r="D77" s="37"/>
      <c r="E77" s="37"/>
      <c r="F77" s="37"/>
      <c r="G77" s="13">
        <v>0</v>
      </c>
      <c r="H77" s="13">
        <v>0</v>
      </c>
      <c r="I77" s="13">
        <v>0</v>
      </c>
      <c r="J77" s="13">
        <v>0</v>
      </c>
      <c r="K77" s="13">
        <v>0</v>
      </c>
      <c r="L77" s="13"/>
      <c r="M77" s="13">
        <v>0</v>
      </c>
      <c r="N77" s="13">
        <v>0</v>
      </c>
      <c r="O77" s="13">
        <v>0</v>
      </c>
      <c r="P77" s="13">
        <v>0</v>
      </c>
      <c r="Q77" s="13">
        <v>0</v>
      </c>
      <c r="R77" s="13">
        <v>0</v>
      </c>
      <c r="S77" s="43">
        <v>0</v>
      </c>
      <c r="T77" s="43">
        <v>0</v>
      </c>
      <c r="U77" s="43">
        <v>0</v>
      </c>
      <c r="V77" s="43">
        <v>0</v>
      </c>
      <c r="W77" s="13">
        <v>0</v>
      </c>
      <c r="X77" s="43">
        <v>0</v>
      </c>
      <c r="Y77" s="43">
        <v>0</v>
      </c>
      <c r="Z77" s="43">
        <v>0</v>
      </c>
      <c r="AA77" s="43">
        <v>0</v>
      </c>
      <c r="AB77" s="10"/>
    </row>
    <row r="78" spans="1:28" x14ac:dyDescent="0.2">
      <c r="A78" s="27">
        <v>72</v>
      </c>
      <c r="B78" s="3" t="s">
        <v>138</v>
      </c>
      <c r="C78" s="37"/>
      <c r="D78" s="37"/>
      <c r="E78" s="37"/>
      <c r="F78" s="37"/>
      <c r="G78" s="13">
        <v>0</v>
      </c>
      <c r="H78" s="13">
        <v>0</v>
      </c>
      <c r="I78" s="13">
        <v>0</v>
      </c>
      <c r="J78" s="13">
        <v>0</v>
      </c>
      <c r="K78" s="13">
        <v>0</v>
      </c>
      <c r="L78" s="13"/>
      <c r="M78" s="13">
        <v>0</v>
      </c>
      <c r="N78" s="13">
        <v>0</v>
      </c>
      <c r="O78" s="13">
        <v>0</v>
      </c>
      <c r="P78" s="13">
        <v>0</v>
      </c>
      <c r="Q78" s="13">
        <v>0</v>
      </c>
      <c r="R78" s="13">
        <v>0</v>
      </c>
      <c r="S78" s="43">
        <v>0</v>
      </c>
      <c r="T78" s="43">
        <v>0</v>
      </c>
      <c r="U78" s="43">
        <v>0</v>
      </c>
      <c r="V78" s="43">
        <v>0</v>
      </c>
      <c r="W78" s="13">
        <v>0</v>
      </c>
      <c r="X78" s="43">
        <v>0</v>
      </c>
      <c r="Y78" s="43">
        <v>0</v>
      </c>
      <c r="Z78" s="43">
        <v>0</v>
      </c>
      <c r="AA78" s="43">
        <v>0</v>
      </c>
      <c r="AB78" s="10"/>
    </row>
    <row r="79" spans="1:28" x14ac:dyDescent="0.2">
      <c r="A79" s="27">
        <v>73</v>
      </c>
      <c r="B79" s="7" t="s">
        <v>46</v>
      </c>
      <c r="C79" s="37"/>
      <c r="D79" s="37"/>
      <c r="E79" s="37"/>
      <c r="F79" s="37"/>
      <c r="G79" s="13">
        <v>0</v>
      </c>
      <c r="H79" s="13">
        <v>0</v>
      </c>
      <c r="I79" s="13">
        <v>0</v>
      </c>
      <c r="J79" s="13">
        <v>0</v>
      </c>
      <c r="K79" s="13">
        <v>0</v>
      </c>
      <c r="L79" s="13"/>
      <c r="M79" s="13">
        <v>0</v>
      </c>
      <c r="N79" s="13">
        <v>0</v>
      </c>
      <c r="O79" s="13">
        <v>0</v>
      </c>
      <c r="P79" s="13">
        <v>0</v>
      </c>
      <c r="Q79" s="13">
        <v>0</v>
      </c>
      <c r="R79" s="13">
        <v>0</v>
      </c>
      <c r="S79" s="43">
        <v>0</v>
      </c>
      <c r="T79" s="43">
        <v>0</v>
      </c>
      <c r="U79" s="43">
        <v>0</v>
      </c>
      <c r="V79" s="43">
        <v>0</v>
      </c>
      <c r="W79" s="13">
        <v>0</v>
      </c>
      <c r="X79" s="43">
        <v>0</v>
      </c>
      <c r="Y79" s="43">
        <v>0</v>
      </c>
      <c r="Z79" s="43">
        <v>0</v>
      </c>
      <c r="AA79" s="43">
        <v>0</v>
      </c>
      <c r="AB79" s="10"/>
    </row>
    <row r="80" spans="1:28" x14ac:dyDescent="0.2">
      <c r="A80" s="27">
        <v>74</v>
      </c>
      <c r="B80" s="60" t="s">
        <v>141</v>
      </c>
      <c r="C80" s="37"/>
      <c r="D80" s="37"/>
      <c r="E80" s="37"/>
      <c r="F80" s="37"/>
      <c r="G80" s="13">
        <v>233</v>
      </c>
      <c r="H80" s="13">
        <v>58</v>
      </c>
      <c r="I80" s="13">
        <v>58</v>
      </c>
      <c r="J80" s="13">
        <v>58</v>
      </c>
      <c r="K80" s="13">
        <v>59</v>
      </c>
      <c r="L80" s="13"/>
      <c r="M80" s="13">
        <v>233</v>
      </c>
      <c r="N80" s="13">
        <v>58</v>
      </c>
      <c r="O80" s="13">
        <v>58</v>
      </c>
      <c r="P80" s="13">
        <v>58</v>
      </c>
      <c r="Q80" s="13">
        <v>59</v>
      </c>
      <c r="R80" s="13">
        <v>0</v>
      </c>
      <c r="S80" s="43">
        <v>0</v>
      </c>
      <c r="T80" s="43">
        <v>0</v>
      </c>
      <c r="U80" s="43">
        <v>0</v>
      </c>
      <c r="V80" s="43">
        <v>0</v>
      </c>
      <c r="W80" s="13">
        <v>0</v>
      </c>
      <c r="X80" s="43">
        <v>0</v>
      </c>
      <c r="Y80" s="43">
        <v>0</v>
      </c>
      <c r="Z80" s="43">
        <v>0</v>
      </c>
      <c r="AA80" s="43">
        <v>0</v>
      </c>
      <c r="AB80" s="10"/>
    </row>
    <row r="81" spans="1:28" s="4" customFormat="1" ht="15.75" x14ac:dyDescent="0.25">
      <c r="A81" s="28"/>
      <c r="B81" s="33"/>
      <c r="C81" s="37">
        <v>4595535</v>
      </c>
      <c r="D81" s="37">
        <v>3925238</v>
      </c>
      <c r="E81" s="37">
        <v>0.5393331098011882</v>
      </c>
      <c r="F81" s="37">
        <v>0.4606668901988118</v>
      </c>
      <c r="G81" s="15">
        <v>2434</v>
      </c>
      <c r="H81" s="15">
        <v>609</v>
      </c>
      <c r="I81" s="15">
        <v>609</v>
      </c>
      <c r="J81" s="15">
        <v>609</v>
      </c>
      <c r="K81" s="15">
        <v>607</v>
      </c>
      <c r="L81" s="15"/>
      <c r="M81" s="15">
        <v>2434</v>
      </c>
      <c r="N81" s="15">
        <v>609</v>
      </c>
      <c r="O81" s="15">
        <v>609</v>
      </c>
      <c r="P81" s="15">
        <v>609</v>
      </c>
      <c r="Q81" s="15">
        <v>607</v>
      </c>
      <c r="R81" s="15">
        <v>1277</v>
      </c>
      <c r="S81" s="15">
        <v>320</v>
      </c>
      <c r="T81" s="15">
        <v>320</v>
      </c>
      <c r="U81" s="15">
        <v>320</v>
      </c>
      <c r="V81" s="15">
        <v>317</v>
      </c>
      <c r="W81" s="15">
        <v>924</v>
      </c>
      <c r="X81" s="15">
        <v>231</v>
      </c>
      <c r="Y81" s="15">
        <v>231</v>
      </c>
      <c r="Z81" s="15">
        <v>231</v>
      </c>
      <c r="AA81" s="15">
        <v>231</v>
      </c>
      <c r="AB81" s="10"/>
    </row>
    <row r="82" spans="1:28" x14ac:dyDescent="0.2">
      <c r="G82" s="16"/>
      <c r="M82" s="16"/>
      <c r="R82" s="16"/>
      <c r="W82" s="16"/>
    </row>
    <row r="83" spans="1:28" x14ac:dyDescent="0.2">
      <c r="C83" s="58"/>
      <c r="D83" s="58"/>
      <c r="E83" s="58"/>
      <c r="F83" s="58"/>
      <c r="G83" s="16"/>
      <c r="M83" s="16"/>
      <c r="R83" s="16"/>
      <c r="W83" s="16"/>
    </row>
  </sheetData>
  <sheetProtection sheet="1" objects="1" scenarios="1"/>
  <mergeCells count="24">
    <mergeCell ref="P5:P6"/>
    <mergeCell ref="Q5:Q6"/>
    <mergeCell ref="L4:L6"/>
    <mergeCell ref="W4:AA4"/>
    <mergeCell ref="R5:R6"/>
    <mergeCell ref="S5:V5"/>
    <mergeCell ref="W5:W6"/>
    <mergeCell ref="X5:AA5"/>
    <mergeCell ref="A4:A6"/>
    <mergeCell ref="B4:B6"/>
    <mergeCell ref="G4:G6"/>
    <mergeCell ref="R4:V4"/>
    <mergeCell ref="C4:F4"/>
    <mergeCell ref="C5:D5"/>
    <mergeCell ref="E5:F5"/>
    <mergeCell ref="H5:H6"/>
    <mergeCell ref="I5:I6"/>
    <mergeCell ref="J5:J6"/>
    <mergeCell ref="K5:K6"/>
    <mergeCell ref="H4:K4"/>
    <mergeCell ref="M4:M6"/>
    <mergeCell ref="N4:Q4"/>
    <mergeCell ref="N5:N6"/>
    <mergeCell ref="O5:O6"/>
  </mergeCells>
  <pageMargins left="0.70866141732283472" right="0.70866141732283472" top="0.74803149606299213" bottom="0.74803149606299213" header="0.31496062992125984" footer="0.31496062992125984"/>
  <pageSetup paperSize="9" scale="4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7"/>
  <sheetViews>
    <sheetView workbookViewId="0">
      <pane xSplit="6" ySplit="6" topLeftCell="G42" activePane="bottomRight" state="frozen"/>
      <selection pane="topRight" activeCell="G1" sqref="G1"/>
      <selection pane="bottomLeft" activeCell="A7" sqref="A7"/>
      <selection pane="bottomRight" activeCell="G43" sqref="G43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134" hidden="1" customWidth="1"/>
    <col min="9" max="16" width="13.85546875" style="135" hidden="1" customWidth="1"/>
    <col min="17" max="17" width="12.28515625" style="135" hidden="1" customWidth="1"/>
    <col min="18" max="18" width="13.85546875" style="135" hidden="1" customWidth="1"/>
    <col min="19" max="20" width="13.42578125" style="135" hidden="1" customWidth="1"/>
    <col min="21" max="25" width="13.42578125" style="10" customWidth="1"/>
    <col min="26" max="31" width="13.42578125" style="10" hidden="1" customWidth="1"/>
    <col min="32" max="41" width="12.85546875" style="1" customWidth="1"/>
    <col min="42" max="16384" width="9.140625" style="1"/>
  </cols>
  <sheetData>
    <row r="1" spans="1:41" x14ac:dyDescent="0.2">
      <c r="AO1" s="11" t="s">
        <v>70</v>
      </c>
    </row>
    <row r="3" spans="1:41" ht="15.75" x14ac:dyDescent="0.25">
      <c r="B3" s="20" t="s">
        <v>146</v>
      </c>
      <c r="C3" s="39"/>
      <c r="D3" s="39"/>
      <c r="E3" s="39"/>
      <c r="F3" s="39"/>
      <c r="G3" s="39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</row>
    <row r="4" spans="1:41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197" t="s">
        <v>121</v>
      </c>
      <c r="I4" s="200" t="s">
        <v>105</v>
      </c>
      <c r="J4" s="201"/>
      <c r="K4" s="201"/>
      <c r="L4" s="201"/>
      <c r="M4" s="201"/>
      <c r="N4" s="201"/>
      <c r="O4" s="202" t="s">
        <v>291</v>
      </c>
      <c r="P4" s="201" t="s">
        <v>105</v>
      </c>
      <c r="Q4" s="201"/>
      <c r="R4" s="201"/>
      <c r="S4" s="203"/>
      <c r="T4" s="185" t="s">
        <v>292</v>
      </c>
      <c r="U4" s="188" t="s">
        <v>307</v>
      </c>
      <c r="V4" s="191" t="s">
        <v>105</v>
      </c>
      <c r="W4" s="191"/>
      <c r="X4" s="191"/>
      <c r="Y4" s="192"/>
      <c r="Z4" s="188" t="s">
        <v>308</v>
      </c>
      <c r="AA4" s="188" t="s">
        <v>293</v>
      </c>
      <c r="AB4" s="191" t="s">
        <v>105</v>
      </c>
      <c r="AC4" s="191"/>
      <c r="AD4" s="191"/>
      <c r="AE4" s="192"/>
      <c r="AF4" s="214" t="s">
        <v>122</v>
      </c>
      <c r="AG4" s="214"/>
      <c r="AH4" s="214"/>
      <c r="AI4" s="214"/>
      <c r="AJ4" s="214"/>
      <c r="AK4" s="204" t="s">
        <v>123</v>
      </c>
      <c r="AL4" s="205"/>
      <c r="AM4" s="205"/>
      <c r="AN4" s="205"/>
      <c r="AO4" s="206"/>
    </row>
    <row r="5" spans="1:41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197"/>
      <c r="I5" s="219" t="s">
        <v>65</v>
      </c>
      <c r="J5" s="202" t="s">
        <v>64</v>
      </c>
      <c r="K5" s="202"/>
      <c r="L5" s="202"/>
      <c r="M5" s="202"/>
      <c r="N5" s="221"/>
      <c r="O5" s="202"/>
      <c r="P5" s="198" t="s">
        <v>290</v>
      </c>
      <c r="Q5" s="219" t="s">
        <v>66</v>
      </c>
      <c r="R5" s="219" t="s">
        <v>67</v>
      </c>
      <c r="S5" s="219" t="s">
        <v>68</v>
      </c>
      <c r="T5" s="186"/>
      <c r="U5" s="189"/>
      <c r="V5" s="193" t="s">
        <v>65</v>
      </c>
      <c r="W5" s="195" t="s">
        <v>66</v>
      </c>
      <c r="X5" s="195" t="s">
        <v>67</v>
      </c>
      <c r="Y5" s="195" t="s">
        <v>68</v>
      </c>
      <c r="Z5" s="189"/>
      <c r="AA5" s="189"/>
      <c r="AB5" s="193" t="s">
        <v>65</v>
      </c>
      <c r="AC5" s="195" t="s">
        <v>66</v>
      </c>
      <c r="AD5" s="195" t="s">
        <v>67</v>
      </c>
      <c r="AE5" s="195" t="s">
        <v>68</v>
      </c>
      <c r="AF5" s="217" t="s">
        <v>121</v>
      </c>
      <c r="AG5" s="209" t="s">
        <v>64</v>
      </c>
      <c r="AH5" s="191"/>
      <c r="AI5" s="191"/>
      <c r="AJ5" s="192"/>
      <c r="AK5" s="207" t="s">
        <v>121</v>
      </c>
      <c r="AL5" s="209" t="s">
        <v>64</v>
      </c>
      <c r="AM5" s="191"/>
      <c r="AN5" s="191"/>
      <c r="AO5" s="192"/>
    </row>
    <row r="6" spans="1:41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197"/>
      <c r="I6" s="220"/>
      <c r="J6" s="137" t="s">
        <v>273</v>
      </c>
      <c r="K6" s="137" t="s">
        <v>279</v>
      </c>
      <c r="L6" s="137" t="s">
        <v>274</v>
      </c>
      <c r="M6" s="137" t="s">
        <v>282</v>
      </c>
      <c r="N6" s="141" t="s">
        <v>275</v>
      </c>
      <c r="O6" s="202"/>
      <c r="P6" s="199"/>
      <c r="Q6" s="220"/>
      <c r="R6" s="220"/>
      <c r="S6" s="220"/>
      <c r="T6" s="187"/>
      <c r="U6" s="190"/>
      <c r="V6" s="194"/>
      <c r="W6" s="196"/>
      <c r="X6" s="196"/>
      <c r="Y6" s="196"/>
      <c r="Z6" s="190"/>
      <c r="AA6" s="190"/>
      <c r="AB6" s="194"/>
      <c r="AC6" s="196"/>
      <c r="AD6" s="196"/>
      <c r="AE6" s="196"/>
      <c r="AF6" s="218"/>
      <c r="AG6" s="34" t="s">
        <v>65</v>
      </c>
      <c r="AH6" s="34" t="s">
        <v>66</v>
      </c>
      <c r="AI6" s="34" t="s">
        <v>67</v>
      </c>
      <c r="AJ6" s="34" t="s">
        <v>68</v>
      </c>
      <c r="AK6" s="208"/>
      <c r="AL6" s="34" t="s">
        <v>65</v>
      </c>
      <c r="AM6" s="34" t="s">
        <v>66</v>
      </c>
      <c r="AN6" s="34" t="s">
        <v>67</v>
      </c>
      <c r="AO6" s="34" t="s">
        <v>68</v>
      </c>
    </row>
    <row r="7" spans="1:41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38" si="0">C7/(C7+D7)</f>
        <v>2.6463225652640362E-2</v>
      </c>
      <c r="F7" s="37">
        <f t="shared" ref="F7:F38" si="1">1-E7</f>
        <v>0.97353677434735963</v>
      </c>
      <c r="G7" s="52">
        <v>8389</v>
      </c>
      <c r="H7" s="138">
        <v>11132</v>
      </c>
      <c r="I7" s="138">
        <v>2783</v>
      </c>
      <c r="J7" s="138">
        <v>928</v>
      </c>
      <c r="K7" s="138"/>
      <c r="L7" s="138">
        <v>928</v>
      </c>
      <c r="M7" s="138"/>
      <c r="N7" s="138">
        <v>927</v>
      </c>
      <c r="O7" s="138">
        <v>11132</v>
      </c>
      <c r="P7" s="138">
        <v>2783</v>
      </c>
      <c r="Q7" s="138">
        <v>2783</v>
      </c>
      <c r="R7" s="138">
        <v>2783</v>
      </c>
      <c r="S7" s="138">
        <v>2783</v>
      </c>
      <c r="T7" s="138"/>
      <c r="U7" s="13">
        <v>11132</v>
      </c>
      <c r="V7" s="13">
        <v>2783</v>
      </c>
      <c r="W7" s="13">
        <v>2783</v>
      </c>
      <c r="X7" s="13">
        <v>2783</v>
      </c>
      <c r="Y7" s="13">
        <v>2783</v>
      </c>
      <c r="Z7" s="13"/>
      <c r="AA7" s="13">
        <v>11132</v>
      </c>
      <c r="AB7" s="13">
        <v>2783</v>
      </c>
      <c r="AC7" s="13">
        <v>2783</v>
      </c>
      <c r="AD7" s="13">
        <v>2783</v>
      </c>
      <c r="AE7" s="13">
        <v>2783</v>
      </c>
      <c r="AF7" s="27">
        <v>295</v>
      </c>
      <c r="AG7" s="27">
        <v>74</v>
      </c>
      <c r="AH7" s="27">
        <v>74</v>
      </c>
      <c r="AI7" s="27">
        <v>74</v>
      </c>
      <c r="AJ7" s="32">
        <v>73</v>
      </c>
      <c r="AK7" s="32">
        <v>10837</v>
      </c>
      <c r="AL7" s="32">
        <v>2709</v>
      </c>
      <c r="AM7" s="32">
        <v>2709</v>
      </c>
      <c r="AN7" s="32">
        <v>2709</v>
      </c>
      <c r="AO7" s="32">
        <v>2710</v>
      </c>
    </row>
    <row r="8" spans="1:41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138">
        <v>20083</v>
      </c>
      <c r="I8" s="138">
        <v>5021</v>
      </c>
      <c r="J8" s="138">
        <v>1674</v>
      </c>
      <c r="K8" s="138"/>
      <c r="L8" s="138">
        <v>1674</v>
      </c>
      <c r="M8" s="138">
        <v>-1000</v>
      </c>
      <c r="N8" s="138">
        <v>1673</v>
      </c>
      <c r="O8" s="138">
        <v>19083</v>
      </c>
      <c r="P8" s="138">
        <v>4021</v>
      </c>
      <c r="Q8" s="138">
        <v>5021</v>
      </c>
      <c r="R8" s="138">
        <v>5021</v>
      </c>
      <c r="S8" s="138">
        <v>5020</v>
      </c>
      <c r="T8" s="138"/>
      <c r="U8" s="13">
        <v>19083</v>
      </c>
      <c r="V8" s="13">
        <v>4771</v>
      </c>
      <c r="W8" s="13">
        <v>4771</v>
      </c>
      <c r="X8" s="13">
        <v>4771</v>
      </c>
      <c r="Y8" s="13">
        <v>4770</v>
      </c>
      <c r="Z8" s="13"/>
      <c r="AA8" s="13">
        <v>19083</v>
      </c>
      <c r="AB8" s="13">
        <v>4771</v>
      </c>
      <c r="AC8" s="13">
        <v>4771</v>
      </c>
      <c r="AD8" s="13">
        <v>4771</v>
      </c>
      <c r="AE8" s="13">
        <v>4770</v>
      </c>
      <c r="AF8" s="27">
        <v>1388</v>
      </c>
      <c r="AG8" s="27">
        <v>347</v>
      </c>
      <c r="AH8" s="27">
        <v>347</v>
      </c>
      <c r="AI8" s="27">
        <v>347</v>
      </c>
      <c r="AJ8" s="32">
        <v>347</v>
      </c>
      <c r="AK8" s="32">
        <v>17695</v>
      </c>
      <c r="AL8" s="32">
        <v>4424</v>
      </c>
      <c r="AM8" s="32">
        <v>4424</v>
      </c>
      <c r="AN8" s="32">
        <v>4424</v>
      </c>
      <c r="AO8" s="32">
        <v>4423</v>
      </c>
    </row>
    <row r="9" spans="1:41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138">
        <v>23583</v>
      </c>
      <c r="I9" s="138">
        <v>5896</v>
      </c>
      <c r="J9" s="138">
        <v>1965</v>
      </c>
      <c r="K9" s="138"/>
      <c r="L9" s="138">
        <v>1965</v>
      </c>
      <c r="M9" s="138"/>
      <c r="N9" s="138">
        <v>1966</v>
      </c>
      <c r="O9" s="138">
        <v>23583</v>
      </c>
      <c r="P9" s="138">
        <v>5896</v>
      </c>
      <c r="Q9" s="138">
        <v>5896</v>
      </c>
      <c r="R9" s="138">
        <v>5896</v>
      </c>
      <c r="S9" s="138">
        <v>5895</v>
      </c>
      <c r="T9" s="138"/>
      <c r="U9" s="13">
        <v>23583</v>
      </c>
      <c r="V9" s="13">
        <v>5896</v>
      </c>
      <c r="W9" s="13">
        <v>5896</v>
      </c>
      <c r="X9" s="13">
        <v>5896</v>
      </c>
      <c r="Y9" s="13">
        <v>5895</v>
      </c>
      <c r="Z9" s="13"/>
      <c r="AA9" s="13">
        <v>23583</v>
      </c>
      <c r="AB9" s="13">
        <v>5896</v>
      </c>
      <c r="AC9" s="13">
        <v>5896</v>
      </c>
      <c r="AD9" s="13">
        <v>5896</v>
      </c>
      <c r="AE9" s="13">
        <v>5895</v>
      </c>
      <c r="AF9" s="27">
        <v>22946</v>
      </c>
      <c r="AG9" s="27">
        <v>5737</v>
      </c>
      <c r="AH9" s="27">
        <v>5737</v>
      </c>
      <c r="AI9" s="27">
        <v>5737</v>
      </c>
      <c r="AJ9" s="32">
        <v>5735</v>
      </c>
      <c r="AK9" s="32">
        <v>637</v>
      </c>
      <c r="AL9" s="32">
        <v>159</v>
      </c>
      <c r="AM9" s="32">
        <v>159</v>
      </c>
      <c r="AN9" s="32">
        <v>159</v>
      </c>
      <c r="AO9" s="32">
        <v>160</v>
      </c>
    </row>
    <row r="10" spans="1:41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138">
        <v>16797</v>
      </c>
      <c r="I10" s="138">
        <v>4199</v>
      </c>
      <c r="J10" s="138">
        <v>1400</v>
      </c>
      <c r="K10" s="138"/>
      <c r="L10" s="138">
        <v>1400</v>
      </c>
      <c r="M10" s="138"/>
      <c r="N10" s="138">
        <v>1399</v>
      </c>
      <c r="O10" s="138">
        <v>16797</v>
      </c>
      <c r="P10" s="138">
        <v>4199</v>
      </c>
      <c r="Q10" s="138">
        <v>4199</v>
      </c>
      <c r="R10" s="138">
        <v>4199</v>
      </c>
      <c r="S10" s="138">
        <v>4200</v>
      </c>
      <c r="T10" s="138"/>
      <c r="U10" s="13">
        <v>16797</v>
      </c>
      <c r="V10" s="13">
        <v>4199</v>
      </c>
      <c r="W10" s="13">
        <v>4199</v>
      </c>
      <c r="X10" s="13">
        <v>4199</v>
      </c>
      <c r="Y10" s="13">
        <v>4200</v>
      </c>
      <c r="Z10" s="13"/>
      <c r="AA10" s="13">
        <v>16797</v>
      </c>
      <c r="AB10" s="13">
        <v>4199</v>
      </c>
      <c r="AC10" s="13">
        <v>4199</v>
      </c>
      <c r="AD10" s="13">
        <v>4199</v>
      </c>
      <c r="AE10" s="13">
        <v>4200</v>
      </c>
      <c r="AF10" s="27">
        <v>1861</v>
      </c>
      <c r="AG10" s="27">
        <v>465</v>
      </c>
      <c r="AH10" s="27">
        <v>465</v>
      </c>
      <c r="AI10" s="27">
        <v>465</v>
      </c>
      <c r="AJ10" s="32">
        <v>466</v>
      </c>
      <c r="AK10" s="32">
        <v>14936</v>
      </c>
      <c r="AL10" s="32">
        <v>3734</v>
      </c>
      <c r="AM10" s="32">
        <v>3734</v>
      </c>
      <c r="AN10" s="32">
        <v>3734</v>
      </c>
      <c r="AO10" s="32">
        <v>3734</v>
      </c>
    </row>
    <row r="11" spans="1:41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138">
        <v>33798</v>
      </c>
      <c r="I11" s="138">
        <v>8450</v>
      </c>
      <c r="J11" s="138">
        <v>2817</v>
      </c>
      <c r="K11" s="138"/>
      <c r="L11" s="138">
        <v>2817</v>
      </c>
      <c r="M11" s="138">
        <v>-2000</v>
      </c>
      <c r="N11" s="138">
        <v>2816</v>
      </c>
      <c r="O11" s="138">
        <v>31798</v>
      </c>
      <c r="P11" s="138">
        <v>6450</v>
      </c>
      <c r="Q11" s="138">
        <v>8450</v>
      </c>
      <c r="R11" s="138">
        <v>8450</v>
      </c>
      <c r="S11" s="138">
        <v>8448</v>
      </c>
      <c r="T11" s="138"/>
      <c r="U11" s="13">
        <v>31798</v>
      </c>
      <c r="V11" s="13">
        <v>7950</v>
      </c>
      <c r="W11" s="13">
        <v>7950</v>
      </c>
      <c r="X11" s="13">
        <v>7950</v>
      </c>
      <c r="Y11" s="13">
        <v>7948</v>
      </c>
      <c r="Z11" s="13"/>
      <c r="AA11" s="13">
        <v>31798</v>
      </c>
      <c r="AB11" s="13">
        <v>7950</v>
      </c>
      <c r="AC11" s="13">
        <v>7950</v>
      </c>
      <c r="AD11" s="13">
        <v>7950</v>
      </c>
      <c r="AE11" s="13">
        <v>7948</v>
      </c>
      <c r="AF11" s="27">
        <v>5190</v>
      </c>
      <c r="AG11" s="27">
        <v>1298</v>
      </c>
      <c r="AH11" s="27">
        <v>1298</v>
      </c>
      <c r="AI11" s="27">
        <v>1298</v>
      </c>
      <c r="AJ11" s="32">
        <v>1296</v>
      </c>
      <c r="AK11" s="32">
        <v>26608</v>
      </c>
      <c r="AL11" s="32">
        <v>6652</v>
      </c>
      <c r="AM11" s="32">
        <v>6652</v>
      </c>
      <c r="AN11" s="32">
        <v>6652</v>
      </c>
      <c r="AO11" s="32">
        <v>6652</v>
      </c>
    </row>
    <row r="12" spans="1:41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138">
        <v>11102</v>
      </c>
      <c r="I12" s="138">
        <v>2776</v>
      </c>
      <c r="J12" s="138">
        <v>925</v>
      </c>
      <c r="K12" s="138"/>
      <c r="L12" s="138">
        <v>925</v>
      </c>
      <c r="M12" s="138"/>
      <c r="N12" s="138">
        <v>926</v>
      </c>
      <c r="O12" s="138">
        <v>11102</v>
      </c>
      <c r="P12" s="138">
        <v>2776</v>
      </c>
      <c r="Q12" s="138">
        <v>2776</v>
      </c>
      <c r="R12" s="138">
        <v>2776</v>
      </c>
      <c r="S12" s="138">
        <v>2774</v>
      </c>
      <c r="T12" s="138"/>
      <c r="U12" s="13">
        <v>11102</v>
      </c>
      <c r="V12" s="13">
        <v>2776</v>
      </c>
      <c r="W12" s="13">
        <v>2776</v>
      </c>
      <c r="X12" s="13">
        <v>2776</v>
      </c>
      <c r="Y12" s="13">
        <v>2774</v>
      </c>
      <c r="Z12" s="13"/>
      <c r="AA12" s="13">
        <v>11102</v>
      </c>
      <c r="AB12" s="13">
        <v>2776</v>
      </c>
      <c r="AC12" s="13">
        <v>2776</v>
      </c>
      <c r="AD12" s="13">
        <v>2776</v>
      </c>
      <c r="AE12" s="13">
        <v>2774</v>
      </c>
      <c r="AF12" s="27">
        <v>259</v>
      </c>
      <c r="AG12" s="27">
        <v>65</v>
      </c>
      <c r="AH12" s="27">
        <v>65</v>
      </c>
      <c r="AI12" s="27">
        <v>65</v>
      </c>
      <c r="AJ12" s="32">
        <v>64</v>
      </c>
      <c r="AK12" s="32">
        <v>10843</v>
      </c>
      <c r="AL12" s="32">
        <v>2711</v>
      </c>
      <c r="AM12" s="32">
        <v>2711</v>
      </c>
      <c r="AN12" s="32">
        <v>2711</v>
      </c>
      <c r="AO12" s="32">
        <v>2710</v>
      </c>
    </row>
    <row r="13" spans="1:41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138">
        <v>35622</v>
      </c>
      <c r="I13" s="138">
        <v>8906</v>
      </c>
      <c r="J13" s="138">
        <v>2969</v>
      </c>
      <c r="K13" s="138"/>
      <c r="L13" s="138">
        <v>2969</v>
      </c>
      <c r="M13" s="138"/>
      <c r="N13" s="138">
        <v>2968</v>
      </c>
      <c r="O13" s="138">
        <v>35622</v>
      </c>
      <c r="P13" s="138">
        <v>8906</v>
      </c>
      <c r="Q13" s="138">
        <v>8906</v>
      </c>
      <c r="R13" s="138">
        <v>8906</v>
      </c>
      <c r="S13" s="138">
        <v>8904</v>
      </c>
      <c r="T13" s="138"/>
      <c r="U13" s="13">
        <v>35622</v>
      </c>
      <c r="V13" s="13">
        <v>8906</v>
      </c>
      <c r="W13" s="13">
        <v>8906</v>
      </c>
      <c r="X13" s="13">
        <v>8906</v>
      </c>
      <c r="Y13" s="13">
        <v>8904</v>
      </c>
      <c r="Z13" s="13"/>
      <c r="AA13" s="13">
        <v>35622</v>
      </c>
      <c r="AB13" s="13">
        <v>8906</v>
      </c>
      <c r="AC13" s="13">
        <v>8906</v>
      </c>
      <c r="AD13" s="13">
        <v>8906</v>
      </c>
      <c r="AE13" s="13">
        <v>8904</v>
      </c>
      <c r="AF13" s="27">
        <v>13376</v>
      </c>
      <c r="AG13" s="27">
        <v>3344</v>
      </c>
      <c r="AH13" s="27">
        <v>3344</v>
      </c>
      <c r="AI13" s="27">
        <v>3344</v>
      </c>
      <c r="AJ13" s="32">
        <v>3344</v>
      </c>
      <c r="AK13" s="32">
        <v>22246</v>
      </c>
      <c r="AL13" s="32">
        <v>5562</v>
      </c>
      <c r="AM13" s="32">
        <v>5562</v>
      </c>
      <c r="AN13" s="32">
        <v>5562</v>
      </c>
      <c r="AO13" s="32">
        <v>5560</v>
      </c>
    </row>
    <row r="14" spans="1:41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138">
        <v>27163</v>
      </c>
      <c r="I14" s="138">
        <v>6791</v>
      </c>
      <c r="J14" s="138">
        <v>2264</v>
      </c>
      <c r="K14" s="138"/>
      <c r="L14" s="138">
        <v>2264</v>
      </c>
      <c r="M14" s="138"/>
      <c r="N14" s="138">
        <v>2263</v>
      </c>
      <c r="O14" s="138">
        <v>27163</v>
      </c>
      <c r="P14" s="138">
        <v>6791</v>
      </c>
      <c r="Q14" s="138">
        <v>6791</v>
      </c>
      <c r="R14" s="138">
        <v>6791</v>
      </c>
      <c r="S14" s="138">
        <v>6790</v>
      </c>
      <c r="T14" s="138"/>
      <c r="U14" s="13">
        <v>27163</v>
      </c>
      <c r="V14" s="13">
        <v>6791</v>
      </c>
      <c r="W14" s="13">
        <v>6791</v>
      </c>
      <c r="X14" s="13">
        <v>6791</v>
      </c>
      <c r="Y14" s="13">
        <v>6790</v>
      </c>
      <c r="Z14" s="13"/>
      <c r="AA14" s="13">
        <v>27163</v>
      </c>
      <c r="AB14" s="13">
        <v>6791</v>
      </c>
      <c r="AC14" s="13">
        <v>6791</v>
      </c>
      <c r="AD14" s="13">
        <v>6791</v>
      </c>
      <c r="AE14" s="13">
        <v>6790</v>
      </c>
      <c r="AF14" s="27">
        <v>1370</v>
      </c>
      <c r="AG14" s="27">
        <v>342</v>
      </c>
      <c r="AH14" s="27">
        <v>342</v>
      </c>
      <c r="AI14" s="27">
        <v>342</v>
      </c>
      <c r="AJ14" s="32">
        <v>344</v>
      </c>
      <c r="AK14" s="32">
        <v>25793</v>
      </c>
      <c r="AL14" s="32">
        <v>6449</v>
      </c>
      <c r="AM14" s="32">
        <v>6449</v>
      </c>
      <c r="AN14" s="32">
        <v>6449</v>
      </c>
      <c r="AO14" s="32">
        <v>6446</v>
      </c>
    </row>
    <row r="15" spans="1:41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138">
        <v>64901</v>
      </c>
      <c r="I15" s="138">
        <v>16225</v>
      </c>
      <c r="J15" s="138">
        <v>5408</v>
      </c>
      <c r="K15" s="138"/>
      <c r="L15" s="138">
        <v>5408</v>
      </c>
      <c r="M15" s="138"/>
      <c r="N15" s="138">
        <v>5409</v>
      </c>
      <c r="O15" s="138">
        <v>64901</v>
      </c>
      <c r="P15" s="138">
        <v>16225</v>
      </c>
      <c r="Q15" s="138">
        <v>16225</v>
      </c>
      <c r="R15" s="138">
        <v>16225</v>
      </c>
      <c r="S15" s="138">
        <v>16226</v>
      </c>
      <c r="T15" s="138"/>
      <c r="U15" s="13">
        <v>64901</v>
      </c>
      <c r="V15" s="13">
        <v>16225</v>
      </c>
      <c r="W15" s="13">
        <v>16225</v>
      </c>
      <c r="X15" s="13">
        <v>16225</v>
      </c>
      <c r="Y15" s="13">
        <v>16226</v>
      </c>
      <c r="Z15" s="13"/>
      <c r="AA15" s="13">
        <v>64901</v>
      </c>
      <c r="AB15" s="13">
        <v>16225</v>
      </c>
      <c r="AC15" s="13">
        <v>16225</v>
      </c>
      <c r="AD15" s="13">
        <v>16225</v>
      </c>
      <c r="AE15" s="13">
        <v>16226</v>
      </c>
      <c r="AF15" s="27">
        <v>58237</v>
      </c>
      <c r="AG15" s="27">
        <v>14559</v>
      </c>
      <c r="AH15" s="27">
        <v>14559</v>
      </c>
      <c r="AI15" s="27">
        <v>14559</v>
      </c>
      <c r="AJ15" s="32">
        <v>14560</v>
      </c>
      <c r="AK15" s="32">
        <v>6664</v>
      </c>
      <c r="AL15" s="32">
        <v>1666</v>
      </c>
      <c r="AM15" s="32">
        <v>1666</v>
      </c>
      <c r="AN15" s="32">
        <v>1666</v>
      </c>
      <c r="AO15" s="32">
        <v>1666</v>
      </c>
    </row>
    <row r="16" spans="1:41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138">
        <v>38927</v>
      </c>
      <c r="I16" s="138">
        <v>9732</v>
      </c>
      <c r="J16" s="138">
        <v>3244</v>
      </c>
      <c r="K16" s="138"/>
      <c r="L16" s="138">
        <v>3244</v>
      </c>
      <c r="M16" s="138">
        <v>1400</v>
      </c>
      <c r="N16" s="138">
        <v>3244</v>
      </c>
      <c r="O16" s="138">
        <v>40327</v>
      </c>
      <c r="P16" s="138">
        <v>11132</v>
      </c>
      <c r="Q16" s="138">
        <v>9732</v>
      </c>
      <c r="R16" s="138">
        <v>9732</v>
      </c>
      <c r="S16" s="138">
        <v>9731</v>
      </c>
      <c r="T16" s="138"/>
      <c r="U16" s="13">
        <v>40327</v>
      </c>
      <c r="V16" s="13">
        <v>10082</v>
      </c>
      <c r="W16" s="13">
        <v>10082</v>
      </c>
      <c r="X16" s="13">
        <v>10082</v>
      </c>
      <c r="Y16" s="13">
        <v>10081</v>
      </c>
      <c r="Z16" s="13"/>
      <c r="AA16" s="13">
        <v>40327</v>
      </c>
      <c r="AB16" s="13">
        <v>10082</v>
      </c>
      <c r="AC16" s="13">
        <v>10082</v>
      </c>
      <c r="AD16" s="13">
        <v>10082</v>
      </c>
      <c r="AE16" s="13">
        <v>10081</v>
      </c>
      <c r="AF16" s="27">
        <v>3495</v>
      </c>
      <c r="AG16" s="27">
        <v>874</v>
      </c>
      <c r="AH16" s="27">
        <v>874</v>
      </c>
      <c r="AI16" s="27">
        <v>874</v>
      </c>
      <c r="AJ16" s="32">
        <v>873</v>
      </c>
      <c r="AK16" s="32">
        <v>36832</v>
      </c>
      <c r="AL16" s="32">
        <v>9208</v>
      </c>
      <c r="AM16" s="32">
        <v>9208</v>
      </c>
      <c r="AN16" s="32">
        <v>9208</v>
      </c>
      <c r="AO16" s="32">
        <v>9208</v>
      </c>
    </row>
    <row r="17" spans="1:41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138">
        <v>18561</v>
      </c>
      <c r="I17" s="138">
        <v>4640</v>
      </c>
      <c r="J17" s="138">
        <v>1547</v>
      </c>
      <c r="K17" s="138"/>
      <c r="L17" s="138">
        <v>1547</v>
      </c>
      <c r="M17" s="138"/>
      <c r="N17" s="138">
        <v>1546</v>
      </c>
      <c r="O17" s="138">
        <v>18561</v>
      </c>
      <c r="P17" s="138">
        <v>4640</v>
      </c>
      <c r="Q17" s="138">
        <v>4640</v>
      </c>
      <c r="R17" s="138">
        <v>4640</v>
      </c>
      <c r="S17" s="138">
        <v>4641</v>
      </c>
      <c r="T17" s="138"/>
      <c r="U17" s="13">
        <v>18561</v>
      </c>
      <c r="V17" s="13">
        <v>4640</v>
      </c>
      <c r="W17" s="13">
        <v>4640</v>
      </c>
      <c r="X17" s="13">
        <v>4640</v>
      </c>
      <c r="Y17" s="13">
        <v>4641</v>
      </c>
      <c r="Z17" s="13"/>
      <c r="AA17" s="13">
        <v>18561</v>
      </c>
      <c r="AB17" s="13">
        <v>4640</v>
      </c>
      <c r="AC17" s="13">
        <v>4640</v>
      </c>
      <c r="AD17" s="13">
        <v>4640</v>
      </c>
      <c r="AE17" s="13">
        <v>4641</v>
      </c>
      <c r="AF17" s="27">
        <v>17733</v>
      </c>
      <c r="AG17" s="27">
        <v>4433</v>
      </c>
      <c r="AH17" s="27">
        <v>4433</v>
      </c>
      <c r="AI17" s="27">
        <v>4433</v>
      </c>
      <c r="AJ17" s="32">
        <v>4434</v>
      </c>
      <c r="AK17" s="32">
        <v>828</v>
      </c>
      <c r="AL17" s="32">
        <v>207</v>
      </c>
      <c r="AM17" s="32">
        <v>207</v>
      </c>
      <c r="AN17" s="32">
        <v>207</v>
      </c>
      <c r="AO17" s="32">
        <v>207</v>
      </c>
    </row>
    <row r="18" spans="1:41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138">
        <v>20750</v>
      </c>
      <c r="I18" s="138">
        <v>5188</v>
      </c>
      <c r="J18" s="138">
        <v>1729</v>
      </c>
      <c r="K18" s="138"/>
      <c r="L18" s="138">
        <v>1729</v>
      </c>
      <c r="M18" s="138"/>
      <c r="N18" s="138">
        <v>1730</v>
      </c>
      <c r="O18" s="138">
        <v>20750</v>
      </c>
      <c r="P18" s="138">
        <v>5188</v>
      </c>
      <c r="Q18" s="138">
        <v>5188</v>
      </c>
      <c r="R18" s="138">
        <v>5188</v>
      </c>
      <c r="S18" s="138">
        <v>5186</v>
      </c>
      <c r="T18" s="138"/>
      <c r="U18" s="13">
        <v>20750</v>
      </c>
      <c r="V18" s="13">
        <v>5188</v>
      </c>
      <c r="W18" s="13">
        <v>5188</v>
      </c>
      <c r="X18" s="13">
        <v>5188</v>
      </c>
      <c r="Y18" s="13">
        <v>5186</v>
      </c>
      <c r="Z18" s="13"/>
      <c r="AA18" s="13">
        <v>20750</v>
      </c>
      <c r="AB18" s="13">
        <v>5188</v>
      </c>
      <c r="AC18" s="13">
        <v>5188</v>
      </c>
      <c r="AD18" s="13">
        <v>5188</v>
      </c>
      <c r="AE18" s="13">
        <v>5186</v>
      </c>
      <c r="AF18" s="27">
        <v>7060</v>
      </c>
      <c r="AG18" s="27">
        <v>1765</v>
      </c>
      <c r="AH18" s="27">
        <v>1765</v>
      </c>
      <c r="AI18" s="27">
        <v>1765</v>
      </c>
      <c r="AJ18" s="32">
        <v>1765</v>
      </c>
      <c r="AK18" s="32">
        <v>13690</v>
      </c>
      <c r="AL18" s="32">
        <v>3423</v>
      </c>
      <c r="AM18" s="32">
        <v>3423</v>
      </c>
      <c r="AN18" s="32">
        <v>3423</v>
      </c>
      <c r="AO18" s="32">
        <v>3421</v>
      </c>
    </row>
    <row r="19" spans="1:41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138">
        <v>20445</v>
      </c>
      <c r="I19" s="138">
        <v>5111</v>
      </c>
      <c r="J19" s="138">
        <v>1704</v>
      </c>
      <c r="K19" s="138"/>
      <c r="L19" s="138">
        <v>1704</v>
      </c>
      <c r="M19" s="138">
        <v>3000</v>
      </c>
      <c r="N19" s="138">
        <v>1703</v>
      </c>
      <c r="O19" s="138">
        <v>23445</v>
      </c>
      <c r="P19" s="138">
        <v>8111</v>
      </c>
      <c r="Q19" s="138">
        <v>5111</v>
      </c>
      <c r="R19" s="138">
        <v>5111</v>
      </c>
      <c r="S19" s="138">
        <v>5112</v>
      </c>
      <c r="T19" s="138"/>
      <c r="U19" s="13">
        <v>32445</v>
      </c>
      <c r="V19" s="13">
        <v>5861</v>
      </c>
      <c r="W19" s="13">
        <v>5861</v>
      </c>
      <c r="X19" s="13">
        <v>14861</v>
      </c>
      <c r="Y19" s="13">
        <v>5862</v>
      </c>
      <c r="Z19" s="13">
        <v>9000</v>
      </c>
      <c r="AA19" s="13">
        <v>23445</v>
      </c>
      <c r="AB19" s="13">
        <v>5861</v>
      </c>
      <c r="AC19" s="13">
        <v>5861</v>
      </c>
      <c r="AD19" s="13">
        <v>5861</v>
      </c>
      <c r="AE19" s="13">
        <v>5862</v>
      </c>
      <c r="AF19" s="27">
        <v>1632</v>
      </c>
      <c r="AG19" s="27">
        <v>295</v>
      </c>
      <c r="AH19" s="27">
        <v>295</v>
      </c>
      <c r="AI19" s="27">
        <v>748</v>
      </c>
      <c r="AJ19" s="32">
        <v>294</v>
      </c>
      <c r="AK19" s="32">
        <v>30813</v>
      </c>
      <c r="AL19" s="32">
        <v>5566</v>
      </c>
      <c r="AM19" s="32">
        <v>5566</v>
      </c>
      <c r="AN19" s="32">
        <v>14113</v>
      </c>
      <c r="AO19" s="32">
        <v>5568</v>
      </c>
    </row>
    <row r="20" spans="1:41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138">
        <v>14552</v>
      </c>
      <c r="I20" s="138">
        <v>3638</v>
      </c>
      <c r="J20" s="138">
        <v>1213</v>
      </c>
      <c r="K20" s="138"/>
      <c r="L20" s="138">
        <v>1213</v>
      </c>
      <c r="M20" s="138">
        <v>-1000</v>
      </c>
      <c r="N20" s="138">
        <v>1212</v>
      </c>
      <c r="O20" s="138">
        <v>13552</v>
      </c>
      <c r="P20" s="138">
        <v>2638</v>
      </c>
      <c r="Q20" s="138">
        <v>3638</v>
      </c>
      <c r="R20" s="138">
        <v>3638</v>
      </c>
      <c r="S20" s="138">
        <v>3638</v>
      </c>
      <c r="T20" s="138"/>
      <c r="U20" s="13">
        <v>13552</v>
      </c>
      <c r="V20" s="13">
        <v>3388</v>
      </c>
      <c r="W20" s="13">
        <v>3388</v>
      </c>
      <c r="X20" s="13">
        <v>3388</v>
      </c>
      <c r="Y20" s="13">
        <v>3388</v>
      </c>
      <c r="Z20" s="13"/>
      <c r="AA20" s="13">
        <v>13552</v>
      </c>
      <c r="AB20" s="13">
        <v>3388</v>
      </c>
      <c r="AC20" s="13">
        <v>3388</v>
      </c>
      <c r="AD20" s="13">
        <v>3388</v>
      </c>
      <c r="AE20" s="13">
        <v>3388</v>
      </c>
      <c r="AF20" s="27">
        <v>182</v>
      </c>
      <c r="AG20" s="27">
        <v>45</v>
      </c>
      <c r="AH20" s="27">
        <v>45</v>
      </c>
      <c r="AI20" s="27">
        <v>45</v>
      </c>
      <c r="AJ20" s="32">
        <v>47</v>
      </c>
      <c r="AK20" s="32">
        <v>13370</v>
      </c>
      <c r="AL20" s="32">
        <v>3343</v>
      </c>
      <c r="AM20" s="32">
        <v>3343</v>
      </c>
      <c r="AN20" s="32">
        <v>3343</v>
      </c>
      <c r="AO20" s="32">
        <v>3341</v>
      </c>
    </row>
    <row r="21" spans="1:41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138">
        <v>23328</v>
      </c>
      <c r="I21" s="138">
        <v>5832</v>
      </c>
      <c r="J21" s="138">
        <v>1944</v>
      </c>
      <c r="K21" s="138"/>
      <c r="L21" s="138">
        <v>1944</v>
      </c>
      <c r="M21" s="138">
        <v>-1000</v>
      </c>
      <c r="N21" s="138">
        <v>1944</v>
      </c>
      <c r="O21" s="138">
        <v>22328</v>
      </c>
      <c r="P21" s="138">
        <v>4832</v>
      </c>
      <c r="Q21" s="138">
        <v>5832</v>
      </c>
      <c r="R21" s="138">
        <v>5832</v>
      </c>
      <c r="S21" s="138">
        <v>5832</v>
      </c>
      <c r="T21" s="138"/>
      <c r="U21" s="13">
        <v>22328</v>
      </c>
      <c r="V21" s="13">
        <v>5582</v>
      </c>
      <c r="W21" s="13">
        <v>5582</v>
      </c>
      <c r="X21" s="13">
        <v>5582</v>
      </c>
      <c r="Y21" s="13">
        <v>5582</v>
      </c>
      <c r="Z21" s="13"/>
      <c r="AA21" s="13">
        <v>22328</v>
      </c>
      <c r="AB21" s="13">
        <v>5582</v>
      </c>
      <c r="AC21" s="13">
        <v>5582</v>
      </c>
      <c r="AD21" s="13">
        <v>5582</v>
      </c>
      <c r="AE21" s="13">
        <v>5582</v>
      </c>
      <c r="AF21" s="27">
        <v>20565</v>
      </c>
      <c r="AG21" s="27">
        <v>5141</v>
      </c>
      <c r="AH21" s="27">
        <v>5141</v>
      </c>
      <c r="AI21" s="27">
        <v>5141</v>
      </c>
      <c r="AJ21" s="32">
        <v>5142</v>
      </c>
      <c r="AK21" s="32">
        <v>1763</v>
      </c>
      <c r="AL21" s="32">
        <v>441</v>
      </c>
      <c r="AM21" s="32">
        <v>441</v>
      </c>
      <c r="AN21" s="32">
        <v>441</v>
      </c>
      <c r="AO21" s="32">
        <v>440</v>
      </c>
    </row>
    <row r="22" spans="1:41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138">
        <v>14080</v>
      </c>
      <c r="I22" s="138">
        <v>3520</v>
      </c>
      <c r="J22" s="138">
        <v>1173</v>
      </c>
      <c r="K22" s="138"/>
      <c r="L22" s="138">
        <v>1173</v>
      </c>
      <c r="M22" s="138"/>
      <c r="N22" s="138">
        <v>1174</v>
      </c>
      <c r="O22" s="138">
        <v>14080</v>
      </c>
      <c r="P22" s="138">
        <v>3520</v>
      </c>
      <c r="Q22" s="138">
        <v>3520</v>
      </c>
      <c r="R22" s="138">
        <v>3520</v>
      </c>
      <c r="S22" s="138">
        <v>3520</v>
      </c>
      <c r="T22" s="138"/>
      <c r="U22" s="13">
        <v>14080</v>
      </c>
      <c r="V22" s="13">
        <v>3520</v>
      </c>
      <c r="W22" s="13">
        <v>3520</v>
      </c>
      <c r="X22" s="13">
        <v>3520</v>
      </c>
      <c r="Y22" s="13">
        <v>3520</v>
      </c>
      <c r="Z22" s="13"/>
      <c r="AA22" s="13">
        <v>14080</v>
      </c>
      <c r="AB22" s="13">
        <v>3520</v>
      </c>
      <c r="AC22" s="13">
        <v>3520</v>
      </c>
      <c r="AD22" s="13">
        <v>3520</v>
      </c>
      <c r="AE22" s="13">
        <v>3520</v>
      </c>
      <c r="AF22" s="27">
        <v>1113</v>
      </c>
      <c r="AG22" s="27">
        <v>278</v>
      </c>
      <c r="AH22" s="27">
        <v>278</v>
      </c>
      <c r="AI22" s="27">
        <v>278</v>
      </c>
      <c r="AJ22" s="32">
        <v>279</v>
      </c>
      <c r="AK22" s="32">
        <v>12967</v>
      </c>
      <c r="AL22" s="32">
        <v>3242</v>
      </c>
      <c r="AM22" s="32">
        <v>3242</v>
      </c>
      <c r="AN22" s="32">
        <v>3242</v>
      </c>
      <c r="AO22" s="32">
        <v>3241</v>
      </c>
    </row>
    <row r="23" spans="1:41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138">
        <v>12729</v>
      </c>
      <c r="I23" s="138">
        <v>3182</v>
      </c>
      <c r="J23" s="138">
        <v>1061</v>
      </c>
      <c r="K23" s="138"/>
      <c r="L23" s="138">
        <v>1061</v>
      </c>
      <c r="M23" s="138"/>
      <c r="N23" s="138">
        <v>1060</v>
      </c>
      <c r="O23" s="138">
        <v>12729</v>
      </c>
      <c r="P23" s="138">
        <v>3182</v>
      </c>
      <c r="Q23" s="138">
        <v>3182</v>
      </c>
      <c r="R23" s="138">
        <v>3182</v>
      </c>
      <c r="S23" s="138">
        <v>3183</v>
      </c>
      <c r="T23" s="138"/>
      <c r="U23" s="13">
        <v>12729</v>
      </c>
      <c r="V23" s="13">
        <v>3182</v>
      </c>
      <c r="W23" s="13">
        <v>3182</v>
      </c>
      <c r="X23" s="13">
        <v>3182</v>
      </c>
      <c r="Y23" s="13">
        <v>3183</v>
      </c>
      <c r="Z23" s="13"/>
      <c r="AA23" s="13">
        <v>12729</v>
      </c>
      <c r="AB23" s="13">
        <v>3182</v>
      </c>
      <c r="AC23" s="13">
        <v>3182</v>
      </c>
      <c r="AD23" s="13">
        <v>3182</v>
      </c>
      <c r="AE23" s="13">
        <v>3183</v>
      </c>
      <c r="AF23" s="27">
        <v>123</v>
      </c>
      <c r="AG23" s="27">
        <v>31</v>
      </c>
      <c r="AH23" s="27">
        <v>31</v>
      </c>
      <c r="AI23" s="27">
        <v>31</v>
      </c>
      <c r="AJ23" s="32">
        <v>30</v>
      </c>
      <c r="AK23" s="32">
        <v>12606</v>
      </c>
      <c r="AL23" s="32">
        <v>3151</v>
      </c>
      <c r="AM23" s="32">
        <v>3151</v>
      </c>
      <c r="AN23" s="32">
        <v>3151</v>
      </c>
      <c r="AO23" s="32">
        <v>3153</v>
      </c>
    </row>
    <row r="24" spans="1:41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138">
        <v>19183</v>
      </c>
      <c r="I24" s="138">
        <v>4796</v>
      </c>
      <c r="J24" s="138">
        <v>1599</v>
      </c>
      <c r="K24" s="138"/>
      <c r="L24" s="138">
        <v>1599</v>
      </c>
      <c r="M24" s="138"/>
      <c r="N24" s="138">
        <v>1598</v>
      </c>
      <c r="O24" s="138">
        <v>19183</v>
      </c>
      <c r="P24" s="138">
        <v>4796</v>
      </c>
      <c r="Q24" s="138">
        <v>4796</v>
      </c>
      <c r="R24" s="138">
        <v>4796</v>
      </c>
      <c r="S24" s="138">
        <v>4795</v>
      </c>
      <c r="T24" s="138"/>
      <c r="U24" s="13">
        <v>19183</v>
      </c>
      <c r="V24" s="13">
        <v>4796</v>
      </c>
      <c r="W24" s="13">
        <v>4796</v>
      </c>
      <c r="X24" s="13">
        <v>4796</v>
      </c>
      <c r="Y24" s="13">
        <v>4795</v>
      </c>
      <c r="Z24" s="13"/>
      <c r="AA24" s="13">
        <v>19183</v>
      </c>
      <c r="AB24" s="13">
        <v>4796</v>
      </c>
      <c r="AC24" s="13">
        <v>4796</v>
      </c>
      <c r="AD24" s="13">
        <v>4796</v>
      </c>
      <c r="AE24" s="13">
        <v>4795</v>
      </c>
      <c r="AF24" s="27">
        <v>1584</v>
      </c>
      <c r="AG24" s="27">
        <v>396</v>
      </c>
      <c r="AH24" s="27">
        <v>396</v>
      </c>
      <c r="AI24" s="27">
        <v>396</v>
      </c>
      <c r="AJ24" s="32">
        <v>396</v>
      </c>
      <c r="AK24" s="32">
        <v>17599</v>
      </c>
      <c r="AL24" s="32">
        <v>4400</v>
      </c>
      <c r="AM24" s="32">
        <v>4400</v>
      </c>
      <c r="AN24" s="32">
        <v>4400</v>
      </c>
      <c r="AO24" s="32">
        <v>4399</v>
      </c>
    </row>
    <row r="25" spans="1:41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138">
        <v>7335</v>
      </c>
      <c r="I25" s="138">
        <v>1834</v>
      </c>
      <c r="J25" s="138">
        <v>611</v>
      </c>
      <c r="K25" s="138"/>
      <c r="L25" s="138">
        <v>611</v>
      </c>
      <c r="M25" s="138"/>
      <c r="N25" s="138">
        <v>612</v>
      </c>
      <c r="O25" s="138">
        <v>7335</v>
      </c>
      <c r="P25" s="138">
        <v>1834</v>
      </c>
      <c r="Q25" s="138">
        <v>1834</v>
      </c>
      <c r="R25" s="138">
        <v>1834</v>
      </c>
      <c r="S25" s="138">
        <v>1833</v>
      </c>
      <c r="T25" s="138"/>
      <c r="U25" s="13">
        <v>7335</v>
      </c>
      <c r="V25" s="13">
        <v>1834</v>
      </c>
      <c r="W25" s="13">
        <v>1834</v>
      </c>
      <c r="X25" s="13">
        <v>1834</v>
      </c>
      <c r="Y25" s="13">
        <v>1833</v>
      </c>
      <c r="Z25" s="13"/>
      <c r="AA25" s="13">
        <v>7335</v>
      </c>
      <c r="AB25" s="13">
        <v>1834</v>
      </c>
      <c r="AC25" s="13">
        <v>1834</v>
      </c>
      <c r="AD25" s="13">
        <v>1834</v>
      </c>
      <c r="AE25" s="13">
        <v>1833</v>
      </c>
      <c r="AF25" s="27">
        <v>692</v>
      </c>
      <c r="AG25" s="27">
        <v>173</v>
      </c>
      <c r="AH25" s="27">
        <v>173</v>
      </c>
      <c r="AI25" s="27">
        <v>173</v>
      </c>
      <c r="AJ25" s="32">
        <v>173</v>
      </c>
      <c r="AK25" s="32">
        <v>6643</v>
      </c>
      <c r="AL25" s="32">
        <v>1661</v>
      </c>
      <c r="AM25" s="32">
        <v>1661</v>
      </c>
      <c r="AN25" s="32">
        <v>1661</v>
      </c>
      <c r="AO25" s="32">
        <v>1660</v>
      </c>
    </row>
    <row r="26" spans="1:41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138">
        <v>32215</v>
      </c>
      <c r="I26" s="138">
        <v>8054</v>
      </c>
      <c r="J26" s="138">
        <v>2685</v>
      </c>
      <c r="K26" s="138"/>
      <c r="L26" s="138">
        <v>2685</v>
      </c>
      <c r="M26" s="138">
        <v>-1000</v>
      </c>
      <c r="N26" s="138">
        <v>2684</v>
      </c>
      <c r="O26" s="138">
        <v>31215</v>
      </c>
      <c r="P26" s="138">
        <v>7054</v>
      </c>
      <c r="Q26" s="138">
        <v>8054</v>
      </c>
      <c r="R26" s="138">
        <v>8054</v>
      </c>
      <c r="S26" s="138">
        <v>8053</v>
      </c>
      <c r="T26" s="138"/>
      <c r="U26" s="13">
        <v>31215</v>
      </c>
      <c r="V26" s="13">
        <v>7804</v>
      </c>
      <c r="W26" s="13">
        <v>7804</v>
      </c>
      <c r="X26" s="13">
        <v>7804</v>
      </c>
      <c r="Y26" s="13">
        <v>7803</v>
      </c>
      <c r="Z26" s="13"/>
      <c r="AA26" s="13">
        <v>31215</v>
      </c>
      <c r="AB26" s="13">
        <v>7804</v>
      </c>
      <c r="AC26" s="13">
        <v>7804</v>
      </c>
      <c r="AD26" s="13">
        <v>7804</v>
      </c>
      <c r="AE26" s="13">
        <v>7803</v>
      </c>
      <c r="AF26" s="27">
        <v>12637</v>
      </c>
      <c r="AG26" s="27">
        <v>3159</v>
      </c>
      <c r="AH26" s="27">
        <v>3159</v>
      </c>
      <c r="AI26" s="27">
        <v>3159</v>
      </c>
      <c r="AJ26" s="32">
        <v>3160</v>
      </c>
      <c r="AK26" s="32">
        <v>18578</v>
      </c>
      <c r="AL26" s="32">
        <v>4645</v>
      </c>
      <c r="AM26" s="32">
        <v>4645</v>
      </c>
      <c r="AN26" s="32">
        <v>4645</v>
      </c>
      <c r="AO26" s="32">
        <v>4643</v>
      </c>
    </row>
    <row r="27" spans="1:41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138">
        <v>19839</v>
      </c>
      <c r="I27" s="138">
        <v>4960</v>
      </c>
      <c r="J27" s="138">
        <v>1653</v>
      </c>
      <c r="K27" s="138"/>
      <c r="L27" s="138">
        <v>1653</v>
      </c>
      <c r="M27" s="138"/>
      <c r="N27" s="138">
        <v>1654</v>
      </c>
      <c r="O27" s="138">
        <v>19839</v>
      </c>
      <c r="P27" s="138">
        <v>4960</v>
      </c>
      <c r="Q27" s="138">
        <v>4960</v>
      </c>
      <c r="R27" s="138">
        <v>4960</v>
      </c>
      <c r="S27" s="138">
        <v>4959</v>
      </c>
      <c r="T27" s="138"/>
      <c r="U27" s="13">
        <v>19839</v>
      </c>
      <c r="V27" s="13">
        <v>4960</v>
      </c>
      <c r="W27" s="13">
        <v>4960</v>
      </c>
      <c r="X27" s="13">
        <v>4960</v>
      </c>
      <c r="Y27" s="13">
        <v>4959</v>
      </c>
      <c r="Z27" s="13"/>
      <c r="AA27" s="13">
        <v>19839</v>
      </c>
      <c r="AB27" s="13">
        <v>4960</v>
      </c>
      <c r="AC27" s="13">
        <v>4960</v>
      </c>
      <c r="AD27" s="13">
        <v>4960</v>
      </c>
      <c r="AE27" s="13">
        <v>4959</v>
      </c>
      <c r="AF27" s="27">
        <v>1716</v>
      </c>
      <c r="AG27" s="27">
        <v>429</v>
      </c>
      <c r="AH27" s="27">
        <v>429</v>
      </c>
      <c r="AI27" s="27">
        <v>429</v>
      </c>
      <c r="AJ27" s="32">
        <v>429</v>
      </c>
      <c r="AK27" s="32">
        <v>18123</v>
      </c>
      <c r="AL27" s="32">
        <v>4531</v>
      </c>
      <c r="AM27" s="32">
        <v>4531</v>
      </c>
      <c r="AN27" s="32">
        <v>4531</v>
      </c>
      <c r="AO27" s="32">
        <v>4530</v>
      </c>
    </row>
    <row r="28" spans="1:41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138">
        <v>34000</v>
      </c>
      <c r="I28" s="138">
        <v>8500</v>
      </c>
      <c r="J28" s="138">
        <v>2833</v>
      </c>
      <c r="K28" s="138"/>
      <c r="L28" s="138">
        <v>2833</v>
      </c>
      <c r="M28" s="138"/>
      <c r="N28" s="138">
        <v>2834</v>
      </c>
      <c r="O28" s="138">
        <v>34000</v>
      </c>
      <c r="P28" s="138">
        <v>8500</v>
      </c>
      <c r="Q28" s="138">
        <v>8500</v>
      </c>
      <c r="R28" s="138">
        <v>8500</v>
      </c>
      <c r="S28" s="138">
        <v>8500</v>
      </c>
      <c r="T28" s="138"/>
      <c r="U28" s="13">
        <v>34000</v>
      </c>
      <c r="V28" s="13">
        <v>8500</v>
      </c>
      <c r="W28" s="13">
        <v>8500</v>
      </c>
      <c r="X28" s="13">
        <v>8500</v>
      </c>
      <c r="Y28" s="13">
        <v>8500</v>
      </c>
      <c r="Z28" s="13"/>
      <c r="AA28" s="13">
        <v>34000</v>
      </c>
      <c r="AB28" s="13">
        <v>8500</v>
      </c>
      <c r="AC28" s="13">
        <v>8500</v>
      </c>
      <c r="AD28" s="13">
        <v>8500</v>
      </c>
      <c r="AE28" s="13">
        <v>8500</v>
      </c>
      <c r="AF28" s="27">
        <v>6081</v>
      </c>
      <c r="AG28" s="27">
        <v>1520</v>
      </c>
      <c r="AH28" s="27">
        <v>1520</v>
      </c>
      <c r="AI28" s="27">
        <v>1520</v>
      </c>
      <c r="AJ28" s="32">
        <v>1521</v>
      </c>
      <c r="AK28" s="32">
        <v>27919</v>
      </c>
      <c r="AL28" s="32">
        <v>6980</v>
      </c>
      <c r="AM28" s="32">
        <v>6980</v>
      </c>
      <c r="AN28" s="32">
        <v>6980</v>
      </c>
      <c r="AO28" s="32">
        <v>6979</v>
      </c>
    </row>
    <row r="29" spans="1:41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138">
        <v>24658</v>
      </c>
      <c r="I29" s="138">
        <v>6165</v>
      </c>
      <c r="J29" s="138">
        <v>2055</v>
      </c>
      <c r="K29" s="138"/>
      <c r="L29" s="138">
        <v>2055</v>
      </c>
      <c r="M29" s="138"/>
      <c r="N29" s="138">
        <v>2055</v>
      </c>
      <c r="O29" s="138">
        <v>24658</v>
      </c>
      <c r="P29" s="138">
        <v>6165</v>
      </c>
      <c r="Q29" s="138">
        <v>6165</v>
      </c>
      <c r="R29" s="138">
        <v>6165</v>
      </c>
      <c r="S29" s="138">
        <v>6163</v>
      </c>
      <c r="T29" s="138"/>
      <c r="U29" s="13">
        <v>24658</v>
      </c>
      <c r="V29" s="13">
        <v>6165</v>
      </c>
      <c r="W29" s="13">
        <v>6165</v>
      </c>
      <c r="X29" s="13">
        <v>6165</v>
      </c>
      <c r="Y29" s="13">
        <v>6163</v>
      </c>
      <c r="Z29" s="13"/>
      <c r="AA29" s="13">
        <v>24658</v>
      </c>
      <c r="AB29" s="13">
        <v>6165</v>
      </c>
      <c r="AC29" s="13">
        <v>6165</v>
      </c>
      <c r="AD29" s="13">
        <v>6165</v>
      </c>
      <c r="AE29" s="13">
        <v>6163</v>
      </c>
      <c r="AF29" s="27">
        <v>1722</v>
      </c>
      <c r="AG29" s="27">
        <v>430</v>
      </c>
      <c r="AH29" s="27">
        <v>430</v>
      </c>
      <c r="AI29" s="27">
        <v>430</v>
      </c>
      <c r="AJ29" s="32">
        <v>432</v>
      </c>
      <c r="AK29" s="32">
        <v>22936</v>
      </c>
      <c r="AL29" s="32">
        <v>5735</v>
      </c>
      <c r="AM29" s="32">
        <v>5735</v>
      </c>
      <c r="AN29" s="32">
        <v>5735</v>
      </c>
      <c r="AO29" s="32">
        <v>5731</v>
      </c>
    </row>
    <row r="30" spans="1:41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138">
        <v>24271</v>
      </c>
      <c r="I30" s="138">
        <v>6068</v>
      </c>
      <c r="J30" s="138">
        <v>2023</v>
      </c>
      <c r="K30" s="138"/>
      <c r="L30" s="138">
        <v>2023</v>
      </c>
      <c r="M30" s="138">
        <v>-1000</v>
      </c>
      <c r="N30" s="138">
        <v>2022</v>
      </c>
      <c r="O30" s="138">
        <v>23271</v>
      </c>
      <c r="P30" s="138">
        <v>5068</v>
      </c>
      <c r="Q30" s="138">
        <v>6068</v>
      </c>
      <c r="R30" s="138">
        <v>6068</v>
      </c>
      <c r="S30" s="138">
        <v>6067</v>
      </c>
      <c r="T30" s="138"/>
      <c r="U30" s="13">
        <v>23271</v>
      </c>
      <c r="V30" s="13">
        <v>5818</v>
      </c>
      <c r="W30" s="13">
        <v>5818</v>
      </c>
      <c r="X30" s="13">
        <v>5818</v>
      </c>
      <c r="Y30" s="13">
        <v>5817</v>
      </c>
      <c r="Z30" s="13"/>
      <c r="AA30" s="13">
        <v>23271</v>
      </c>
      <c r="AB30" s="13">
        <v>5818</v>
      </c>
      <c r="AC30" s="13">
        <v>5818</v>
      </c>
      <c r="AD30" s="13">
        <v>5818</v>
      </c>
      <c r="AE30" s="13">
        <v>5817</v>
      </c>
      <c r="AF30" s="27">
        <v>3001</v>
      </c>
      <c r="AG30" s="27">
        <v>750</v>
      </c>
      <c r="AH30" s="27">
        <v>750</v>
      </c>
      <c r="AI30" s="27">
        <v>750</v>
      </c>
      <c r="AJ30" s="32">
        <v>751</v>
      </c>
      <c r="AK30" s="32">
        <v>20270</v>
      </c>
      <c r="AL30" s="32">
        <v>5068</v>
      </c>
      <c r="AM30" s="32">
        <v>5068</v>
      </c>
      <c r="AN30" s="32">
        <v>5068</v>
      </c>
      <c r="AO30" s="32">
        <v>5066</v>
      </c>
    </row>
    <row r="31" spans="1:41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138">
        <v>53399</v>
      </c>
      <c r="I31" s="138">
        <v>13350</v>
      </c>
      <c r="J31" s="138">
        <v>4450</v>
      </c>
      <c r="K31" s="138"/>
      <c r="L31" s="138">
        <v>4450</v>
      </c>
      <c r="M31" s="138"/>
      <c r="N31" s="138">
        <v>4450</v>
      </c>
      <c r="O31" s="138">
        <v>53399</v>
      </c>
      <c r="P31" s="138">
        <v>13350</v>
      </c>
      <c r="Q31" s="138">
        <v>13350</v>
      </c>
      <c r="R31" s="138">
        <v>13350</v>
      </c>
      <c r="S31" s="138">
        <v>13349</v>
      </c>
      <c r="T31" s="138"/>
      <c r="U31" s="13">
        <v>53399</v>
      </c>
      <c r="V31" s="13">
        <v>13350</v>
      </c>
      <c r="W31" s="13">
        <v>13350</v>
      </c>
      <c r="X31" s="13">
        <v>13350</v>
      </c>
      <c r="Y31" s="13">
        <v>13349</v>
      </c>
      <c r="Z31" s="13"/>
      <c r="AA31" s="13">
        <v>53399</v>
      </c>
      <c r="AB31" s="13">
        <v>13350</v>
      </c>
      <c r="AC31" s="13">
        <v>13350</v>
      </c>
      <c r="AD31" s="13">
        <v>13350</v>
      </c>
      <c r="AE31" s="13">
        <v>13349</v>
      </c>
      <c r="AF31" s="27">
        <v>28661</v>
      </c>
      <c r="AG31" s="27">
        <v>7165</v>
      </c>
      <c r="AH31" s="27">
        <v>7165</v>
      </c>
      <c r="AI31" s="27">
        <v>7165</v>
      </c>
      <c r="AJ31" s="32">
        <v>7166</v>
      </c>
      <c r="AK31" s="32">
        <v>24738</v>
      </c>
      <c r="AL31" s="32">
        <v>6185</v>
      </c>
      <c r="AM31" s="32">
        <v>6185</v>
      </c>
      <c r="AN31" s="32">
        <v>6185</v>
      </c>
      <c r="AO31" s="32">
        <v>6183</v>
      </c>
    </row>
    <row r="32" spans="1:41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138">
        <v>7261</v>
      </c>
      <c r="I32" s="138">
        <v>1815</v>
      </c>
      <c r="J32" s="138">
        <v>605</v>
      </c>
      <c r="K32" s="138"/>
      <c r="L32" s="138">
        <v>605</v>
      </c>
      <c r="M32" s="138"/>
      <c r="N32" s="138">
        <v>605</v>
      </c>
      <c r="O32" s="138">
        <v>7261</v>
      </c>
      <c r="P32" s="138">
        <v>1815</v>
      </c>
      <c r="Q32" s="138">
        <v>1815</v>
      </c>
      <c r="R32" s="138">
        <v>1815</v>
      </c>
      <c r="S32" s="138">
        <v>1816</v>
      </c>
      <c r="T32" s="138"/>
      <c r="U32" s="13">
        <v>7261</v>
      </c>
      <c r="V32" s="13">
        <v>1815</v>
      </c>
      <c r="W32" s="13">
        <v>1815</v>
      </c>
      <c r="X32" s="13">
        <v>1815</v>
      </c>
      <c r="Y32" s="13">
        <v>1816</v>
      </c>
      <c r="Z32" s="13"/>
      <c r="AA32" s="13">
        <v>7261</v>
      </c>
      <c r="AB32" s="13">
        <v>1815</v>
      </c>
      <c r="AC32" s="13">
        <v>1815</v>
      </c>
      <c r="AD32" s="13">
        <v>1815</v>
      </c>
      <c r="AE32" s="13">
        <v>1816</v>
      </c>
      <c r="AF32" s="27">
        <v>3959</v>
      </c>
      <c r="AG32" s="27">
        <v>990</v>
      </c>
      <c r="AH32" s="27">
        <v>990</v>
      </c>
      <c r="AI32" s="27">
        <v>990</v>
      </c>
      <c r="AJ32" s="32">
        <v>989</v>
      </c>
      <c r="AK32" s="32">
        <v>3302</v>
      </c>
      <c r="AL32" s="32">
        <v>825</v>
      </c>
      <c r="AM32" s="32">
        <v>825</v>
      </c>
      <c r="AN32" s="32">
        <v>825</v>
      </c>
      <c r="AO32" s="32">
        <v>827</v>
      </c>
    </row>
    <row r="33" spans="1:41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138">
        <v>16557</v>
      </c>
      <c r="I33" s="138">
        <v>4139</v>
      </c>
      <c r="J33" s="138">
        <v>1380</v>
      </c>
      <c r="K33" s="138"/>
      <c r="L33" s="138">
        <v>1380</v>
      </c>
      <c r="M33" s="138">
        <v>1000</v>
      </c>
      <c r="N33" s="138">
        <v>1379</v>
      </c>
      <c r="O33" s="138">
        <v>17557</v>
      </c>
      <c r="P33" s="138">
        <v>5139</v>
      </c>
      <c r="Q33" s="138">
        <v>4139</v>
      </c>
      <c r="R33" s="138">
        <v>4139</v>
      </c>
      <c r="S33" s="138">
        <v>4140</v>
      </c>
      <c r="T33" s="138"/>
      <c r="U33" s="13">
        <v>17557</v>
      </c>
      <c r="V33" s="13">
        <v>4389</v>
      </c>
      <c r="W33" s="13">
        <v>4389</v>
      </c>
      <c r="X33" s="13">
        <v>4389</v>
      </c>
      <c r="Y33" s="13">
        <v>4390</v>
      </c>
      <c r="Z33" s="13"/>
      <c r="AA33" s="13">
        <v>17557</v>
      </c>
      <c r="AB33" s="13">
        <v>4389</v>
      </c>
      <c r="AC33" s="13">
        <v>4389</v>
      </c>
      <c r="AD33" s="13">
        <v>4389</v>
      </c>
      <c r="AE33" s="13">
        <v>4390</v>
      </c>
      <c r="AF33" s="27">
        <v>9423</v>
      </c>
      <c r="AG33" s="27">
        <v>2356</v>
      </c>
      <c r="AH33" s="27">
        <v>2356</v>
      </c>
      <c r="AI33" s="27">
        <v>2356</v>
      </c>
      <c r="AJ33" s="32">
        <v>2355</v>
      </c>
      <c r="AK33" s="32">
        <v>8134</v>
      </c>
      <c r="AL33" s="32">
        <v>2033</v>
      </c>
      <c r="AM33" s="32">
        <v>2033</v>
      </c>
      <c r="AN33" s="32">
        <v>2033</v>
      </c>
      <c r="AO33" s="32">
        <v>2035</v>
      </c>
    </row>
    <row r="34" spans="1:41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138">
        <v>6108</v>
      </c>
      <c r="I34" s="138">
        <v>1527</v>
      </c>
      <c r="J34" s="138">
        <v>509</v>
      </c>
      <c r="K34" s="138"/>
      <c r="L34" s="138">
        <v>509</v>
      </c>
      <c r="M34" s="138"/>
      <c r="N34" s="138">
        <v>509</v>
      </c>
      <c r="O34" s="138">
        <v>6108</v>
      </c>
      <c r="P34" s="138">
        <v>1527</v>
      </c>
      <c r="Q34" s="138">
        <v>1527</v>
      </c>
      <c r="R34" s="138">
        <v>1527</v>
      </c>
      <c r="S34" s="138">
        <v>1527</v>
      </c>
      <c r="T34" s="138"/>
      <c r="U34" s="13">
        <v>6108</v>
      </c>
      <c r="V34" s="13">
        <v>1527</v>
      </c>
      <c r="W34" s="13">
        <v>1527</v>
      </c>
      <c r="X34" s="13">
        <v>1527</v>
      </c>
      <c r="Y34" s="13">
        <v>1527</v>
      </c>
      <c r="Z34" s="13"/>
      <c r="AA34" s="13">
        <v>6108</v>
      </c>
      <c r="AB34" s="13">
        <v>1527</v>
      </c>
      <c r="AC34" s="13">
        <v>1527</v>
      </c>
      <c r="AD34" s="13">
        <v>1527</v>
      </c>
      <c r="AE34" s="13">
        <v>1527</v>
      </c>
      <c r="AF34" s="27">
        <v>3278</v>
      </c>
      <c r="AG34" s="27">
        <v>820</v>
      </c>
      <c r="AH34" s="27">
        <v>820</v>
      </c>
      <c r="AI34" s="27">
        <v>820</v>
      </c>
      <c r="AJ34" s="32">
        <v>818</v>
      </c>
      <c r="AK34" s="32">
        <v>2830</v>
      </c>
      <c r="AL34" s="32">
        <v>707</v>
      </c>
      <c r="AM34" s="32">
        <v>707</v>
      </c>
      <c r="AN34" s="32">
        <v>707</v>
      </c>
      <c r="AO34" s="32">
        <v>709</v>
      </c>
    </row>
    <row r="35" spans="1:41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138">
        <v>9785</v>
      </c>
      <c r="I35" s="138">
        <v>2446</v>
      </c>
      <c r="J35" s="138">
        <v>815</v>
      </c>
      <c r="K35" s="138"/>
      <c r="L35" s="138">
        <v>815</v>
      </c>
      <c r="M35" s="138"/>
      <c r="N35" s="138">
        <v>816</v>
      </c>
      <c r="O35" s="138">
        <v>9785</v>
      </c>
      <c r="P35" s="138">
        <v>2446</v>
      </c>
      <c r="Q35" s="138">
        <v>2446</v>
      </c>
      <c r="R35" s="138">
        <v>2446</v>
      </c>
      <c r="S35" s="138">
        <v>2447</v>
      </c>
      <c r="T35" s="138">
        <v>1000</v>
      </c>
      <c r="U35" s="13">
        <v>10785</v>
      </c>
      <c r="V35" s="13">
        <v>2946</v>
      </c>
      <c r="W35" s="13">
        <v>2946</v>
      </c>
      <c r="X35" s="13">
        <v>2446</v>
      </c>
      <c r="Y35" s="13">
        <v>2447</v>
      </c>
      <c r="Z35" s="13"/>
      <c r="AA35" s="13">
        <v>10785</v>
      </c>
      <c r="AB35" s="13">
        <v>2946</v>
      </c>
      <c r="AC35" s="13">
        <v>2946</v>
      </c>
      <c r="AD35" s="13">
        <v>2446</v>
      </c>
      <c r="AE35" s="13">
        <v>2447</v>
      </c>
      <c r="AF35" s="27">
        <v>5789</v>
      </c>
      <c r="AG35" s="27">
        <v>1581</v>
      </c>
      <c r="AH35" s="27">
        <v>1581</v>
      </c>
      <c r="AI35" s="27">
        <v>1313</v>
      </c>
      <c r="AJ35" s="32">
        <v>1314</v>
      </c>
      <c r="AK35" s="32">
        <v>4996</v>
      </c>
      <c r="AL35" s="32">
        <v>1365</v>
      </c>
      <c r="AM35" s="32">
        <v>1365</v>
      </c>
      <c r="AN35" s="32">
        <v>1133</v>
      </c>
      <c r="AO35" s="32">
        <v>1133</v>
      </c>
    </row>
    <row r="36" spans="1:41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138">
        <v>255</v>
      </c>
      <c r="I36" s="138">
        <v>64</v>
      </c>
      <c r="J36" s="138">
        <v>21</v>
      </c>
      <c r="K36" s="138"/>
      <c r="L36" s="138">
        <v>21</v>
      </c>
      <c r="M36" s="138"/>
      <c r="N36" s="138">
        <v>22</v>
      </c>
      <c r="O36" s="138">
        <v>255</v>
      </c>
      <c r="P36" s="138">
        <v>64</v>
      </c>
      <c r="Q36" s="138">
        <v>64</v>
      </c>
      <c r="R36" s="138">
        <v>64</v>
      </c>
      <c r="S36" s="138">
        <v>63</v>
      </c>
      <c r="T36" s="138"/>
      <c r="U36" s="13">
        <v>255</v>
      </c>
      <c r="V36" s="13">
        <v>64</v>
      </c>
      <c r="W36" s="13">
        <v>64</v>
      </c>
      <c r="X36" s="13">
        <v>64</v>
      </c>
      <c r="Y36" s="13">
        <v>63</v>
      </c>
      <c r="Z36" s="13"/>
      <c r="AA36" s="13">
        <v>255</v>
      </c>
      <c r="AB36" s="13">
        <v>64</v>
      </c>
      <c r="AC36" s="13">
        <v>64</v>
      </c>
      <c r="AD36" s="13">
        <v>64</v>
      </c>
      <c r="AE36" s="13">
        <v>63</v>
      </c>
      <c r="AF36" s="27">
        <v>137</v>
      </c>
      <c r="AG36" s="27">
        <v>34</v>
      </c>
      <c r="AH36" s="27">
        <v>34</v>
      </c>
      <c r="AI36" s="27">
        <v>34</v>
      </c>
      <c r="AJ36" s="32">
        <v>35</v>
      </c>
      <c r="AK36" s="32">
        <v>118</v>
      </c>
      <c r="AL36" s="32">
        <v>30</v>
      </c>
      <c r="AM36" s="32">
        <v>30</v>
      </c>
      <c r="AN36" s="32">
        <v>30</v>
      </c>
      <c r="AO36" s="32">
        <v>28</v>
      </c>
    </row>
    <row r="37" spans="1:41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138">
        <v>23171</v>
      </c>
      <c r="I37" s="138">
        <v>5793</v>
      </c>
      <c r="J37" s="138">
        <v>1931</v>
      </c>
      <c r="K37" s="138"/>
      <c r="L37" s="138">
        <v>1931</v>
      </c>
      <c r="M37" s="138"/>
      <c r="N37" s="138">
        <v>1931</v>
      </c>
      <c r="O37" s="138">
        <v>23171</v>
      </c>
      <c r="P37" s="138">
        <v>5793</v>
      </c>
      <c r="Q37" s="138">
        <v>5793</v>
      </c>
      <c r="R37" s="138">
        <v>5793</v>
      </c>
      <c r="S37" s="138">
        <v>5792</v>
      </c>
      <c r="T37" s="138"/>
      <c r="U37" s="13">
        <v>23171</v>
      </c>
      <c r="V37" s="13">
        <v>5793</v>
      </c>
      <c r="W37" s="13">
        <v>5793</v>
      </c>
      <c r="X37" s="13">
        <v>5793</v>
      </c>
      <c r="Y37" s="13">
        <v>5792</v>
      </c>
      <c r="Z37" s="13"/>
      <c r="AA37" s="13">
        <v>23171</v>
      </c>
      <c r="AB37" s="13">
        <v>5793</v>
      </c>
      <c r="AC37" s="13">
        <v>5793</v>
      </c>
      <c r="AD37" s="13">
        <v>5793</v>
      </c>
      <c r="AE37" s="13">
        <v>5792</v>
      </c>
      <c r="AF37" s="27">
        <v>12437</v>
      </c>
      <c r="AG37" s="27">
        <v>3109</v>
      </c>
      <c r="AH37" s="27">
        <v>3109</v>
      </c>
      <c r="AI37" s="27">
        <v>3109</v>
      </c>
      <c r="AJ37" s="32">
        <v>3110</v>
      </c>
      <c r="AK37" s="32">
        <v>10734</v>
      </c>
      <c r="AL37" s="32">
        <v>2684</v>
      </c>
      <c r="AM37" s="32">
        <v>2684</v>
      </c>
      <c r="AN37" s="32">
        <v>2684</v>
      </c>
      <c r="AO37" s="32">
        <v>2682</v>
      </c>
    </row>
    <row r="38" spans="1:41" ht="45" x14ac:dyDescent="0.2">
      <c r="A38" s="27">
        <v>32</v>
      </c>
      <c r="B38" s="3" t="s">
        <v>309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138">
        <v>382</v>
      </c>
      <c r="I38" s="138">
        <v>96</v>
      </c>
      <c r="J38" s="138">
        <v>32</v>
      </c>
      <c r="K38" s="138"/>
      <c r="L38" s="138">
        <v>32</v>
      </c>
      <c r="M38" s="138">
        <v>568</v>
      </c>
      <c r="N38" s="138">
        <v>32</v>
      </c>
      <c r="O38" s="138">
        <v>950</v>
      </c>
      <c r="P38" s="138">
        <v>664</v>
      </c>
      <c r="Q38" s="138">
        <v>96</v>
      </c>
      <c r="R38" s="138">
        <v>96</v>
      </c>
      <c r="S38" s="138">
        <v>94</v>
      </c>
      <c r="T38" s="138"/>
      <c r="U38" s="13">
        <v>1518</v>
      </c>
      <c r="V38" s="13">
        <v>238</v>
      </c>
      <c r="W38" s="13">
        <v>238</v>
      </c>
      <c r="X38" s="13">
        <v>806</v>
      </c>
      <c r="Y38" s="13">
        <v>236</v>
      </c>
      <c r="Z38" s="13">
        <v>568</v>
      </c>
      <c r="AA38" s="13">
        <v>950</v>
      </c>
      <c r="AB38" s="13">
        <v>238</v>
      </c>
      <c r="AC38" s="13">
        <v>238</v>
      </c>
      <c r="AD38" s="13">
        <v>238</v>
      </c>
      <c r="AE38" s="13">
        <v>236</v>
      </c>
      <c r="AF38" s="27">
        <v>815</v>
      </c>
      <c r="AG38" s="27">
        <v>128</v>
      </c>
      <c r="AH38" s="27">
        <v>128</v>
      </c>
      <c r="AI38" s="27">
        <v>433</v>
      </c>
      <c r="AJ38" s="32">
        <v>126</v>
      </c>
      <c r="AK38" s="32">
        <v>703</v>
      </c>
      <c r="AL38" s="32">
        <v>110</v>
      </c>
      <c r="AM38" s="32">
        <v>110</v>
      </c>
      <c r="AN38" s="32">
        <v>373</v>
      </c>
      <c r="AO38" s="32">
        <v>110</v>
      </c>
    </row>
    <row r="39" spans="1:41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ref="E39:E67" si="2">C39/(C39+D39)</f>
        <v>0.53672975122006972</v>
      </c>
      <c r="F39" s="37">
        <f t="shared" ref="F39:F67" si="3">1-E39</f>
        <v>0.46327024877993028</v>
      </c>
      <c r="G39" s="52"/>
      <c r="H39" s="138">
        <v>23887</v>
      </c>
      <c r="I39" s="138">
        <v>5972</v>
      </c>
      <c r="J39" s="138">
        <v>1991</v>
      </c>
      <c r="K39" s="138"/>
      <c r="L39" s="138">
        <v>1991</v>
      </c>
      <c r="M39" s="138"/>
      <c r="N39" s="138">
        <v>1990</v>
      </c>
      <c r="O39" s="138">
        <v>23887</v>
      </c>
      <c r="P39" s="138">
        <v>5972</v>
      </c>
      <c r="Q39" s="138">
        <v>5972</v>
      </c>
      <c r="R39" s="138">
        <v>5972</v>
      </c>
      <c r="S39" s="138">
        <v>5971</v>
      </c>
      <c r="T39" s="138"/>
      <c r="U39" s="13">
        <v>23887</v>
      </c>
      <c r="V39" s="13">
        <v>5972</v>
      </c>
      <c r="W39" s="13">
        <v>5972</v>
      </c>
      <c r="X39" s="13">
        <v>5972</v>
      </c>
      <c r="Y39" s="13">
        <v>5971</v>
      </c>
      <c r="Z39" s="13"/>
      <c r="AA39" s="13">
        <v>23887</v>
      </c>
      <c r="AB39" s="13">
        <v>5972</v>
      </c>
      <c r="AC39" s="13">
        <v>5972</v>
      </c>
      <c r="AD39" s="13">
        <v>5972</v>
      </c>
      <c r="AE39" s="13">
        <v>5971</v>
      </c>
      <c r="AF39" s="27">
        <v>12821</v>
      </c>
      <c r="AG39" s="27">
        <v>3205</v>
      </c>
      <c r="AH39" s="27">
        <v>3205</v>
      </c>
      <c r="AI39" s="27">
        <v>3205</v>
      </c>
      <c r="AJ39" s="32">
        <v>3206</v>
      </c>
      <c r="AK39" s="32">
        <v>11066</v>
      </c>
      <c r="AL39" s="32">
        <v>2767</v>
      </c>
      <c r="AM39" s="32">
        <v>2767</v>
      </c>
      <c r="AN39" s="32">
        <v>2767</v>
      </c>
      <c r="AO39" s="32">
        <v>2765</v>
      </c>
    </row>
    <row r="40" spans="1:41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2"/>
        <v>0.53672975122006972</v>
      </c>
      <c r="F40" s="37">
        <f t="shared" si="3"/>
        <v>0.46327024877993028</v>
      </c>
      <c r="G40" s="52"/>
      <c r="H40" s="138">
        <v>9280</v>
      </c>
      <c r="I40" s="138">
        <v>2320</v>
      </c>
      <c r="J40" s="138">
        <v>773</v>
      </c>
      <c r="K40" s="138"/>
      <c r="L40" s="138">
        <v>773</v>
      </c>
      <c r="M40" s="138"/>
      <c r="N40" s="138">
        <v>774</v>
      </c>
      <c r="O40" s="138">
        <v>9280</v>
      </c>
      <c r="P40" s="138">
        <v>2320</v>
      </c>
      <c r="Q40" s="138">
        <v>2320</v>
      </c>
      <c r="R40" s="138">
        <v>2320</v>
      </c>
      <c r="S40" s="138">
        <v>2320</v>
      </c>
      <c r="T40" s="138"/>
      <c r="U40" s="13">
        <v>9280</v>
      </c>
      <c r="V40" s="13">
        <v>2320</v>
      </c>
      <c r="W40" s="13">
        <v>2320</v>
      </c>
      <c r="X40" s="13">
        <v>2320</v>
      </c>
      <c r="Y40" s="13">
        <v>2320</v>
      </c>
      <c r="Z40" s="13"/>
      <c r="AA40" s="13">
        <v>9280</v>
      </c>
      <c r="AB40" s="13">
        <v>2320</v>
      </c>
      <c r="AC40" s="13">
        <v>2320</v>
      </c>
      <c r="AD40" s="13">
        <v>2320</v>
      </c>
      <c r="AE40" s="13">
        <v>2320</v>
      </c>
      <c r="AF40" s="27">
        <v>4981</v>
      </c>
      <c r="AG40" s="27">
        <v>1245</v>
      </c>
      <c r="AH40" s="27">
        <v>1245</v>
      </c>
      <c r="AI40" s="27">
        <v>1245</v>
      </c>
      <c r="AJ40" s="32">
        <v>1246</v>
      </c>
      <c r="AK40" s="32">
        <v>4299</v>
      </c>
      <c r="AL40" s="32">
        <v>1075</v>
      </c>
      <c r="AM40" s="32">
        <v>1075</v>
      </c>
      <c r="AN40" s="32">
        <v>1075</v>
      </c>
      <c r="AO40" s="32">
        <v>1074</v>
      </c>
    </row>
    <row r="41" spans="1:41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2"/>
        <v>0.83621345477214371</v>
      </c>
      <c r="F41" s="37">
        <f t="shared" si="3"/>
        <v>0.16378654522785629</v>
      </c>
      <c r="G41" s="52"/>
      <c r="H41" s="138">
        <v>8000</v>
      </c>
      <c r="I41" s="138">
        <v>2000</v>
      </c>
      <c r="J41" s="138">
        <v>667</v>
      </c>
      <c r="K41" s="138"/>
      <c r="L41" s="138">
        <v>667</v>
      </c>
      <c r="M41" s="138">
        <v>2000</v>
      </c>
      <c r="N41" s="138">
        <v>666</v>
      </c>
      <c r="O41" s="138">
        <v>10000</v>
      </c>
      <c r="P41" s="138">
        <v>4000</v>
      </c>
      <c r="Q41" s="138">
        <v>2000</v>
      </c>
      <c r="R41" s="138">
        <v>2000</v>
      </c>
      <c r="S41" s="138">
        <v>2000</v>
      </c>
      <c r="T41" s="138"/>
      <c r="U41" s="13">
        <v>10000</v>
      </c>
      <c r="V41" s="13">
        <v>2500</v>
      </c>
      <c r="W41" s="13">
        <v>2500</v>
      </c>
      <c r="X41" s="13">
        <v>2500</v>
      </c>
      <c r="Y41" s="13">
        <v>2500</v>
      </c>
      <c r="Z41" s="13"/>
      <c r="AA41" s="13">
        <v>10000</v>
      </c>
      <c r="AB41" s="13">
        <v>2500</v>
      </c>
      <c r="AC41" s="13">
        <v>2500</v>
      </c>
      <c r="AD41" s="13">
        <v>2500</v>
      </c>
      <c r="AE41" s="13">
        <v>2500</v>
      </c>
      <c r="AF41" s="27">
        <v>8362</v>
      </c>
      <c r="AG41" s="27">
        <v>2091</v>
      </c>
      <c r="AH41" s="27">
        <v>2091</v>
      </c>
      <c r="AI41" s="27">
        <v>2091</v>
      </c>
      <c r="AJ41" s="32">
        <v>2089</v>
      </c>
      <c r="AK41" s="32">
        <v>1638</v>
      </c>
      <c r="AL41" s="32">
        <v>409</v>
      </c>
      <c r="AM41" s="32">
        <v>409</v>
      </c>
      <c r="AN41" s="32">
        <v>409</v>
      </c>
      <c r="AO41" s="32">
        <v>411</v>
      </c>
    </row>
    <row r="42" spans="1:41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2"/>
        <v>0.74116272275781481</v>
      </c>
      <c r="F42" s="37">
        <f t="shared" si="3"/>
        <v>0.25883727724218519</v>
      </c>
      <c r="G42" s="52">
        <v>27384</v>
      </c>
      <c r="H42" s="138">
        <v>16913</v>
      </c>
      <c r="I42" s="138">
        <v>3913</v>
      </c>
      <c r="J42" s="138">
        <v>1444</v>
      </c>
      <c r="K42" s="138">
        <v>-420</v>
      </c>
      <c r="L42" s="138">
        <v>1024</v>
      </c>
      <c r="M42" s="138"/>
      <c r="N42" s="138">
        <v>1445</v>
      </c>
      <c r="O42" s="138">
        <v>16913</v>
      </c>
      <c r="P42" s="138">
        <v>3913</v>
      </c>
      <c r="Q42" s="138">
        <v>4333</v>
      </c>
      <c r="R42" s="138">
        <v>4333</v>
      </c>
      <c r="S42" s="138">
        <v>4334</v>
      </c>
      <c r="T42" s="138"/>
      <c r="U42" s="13">
        <v>16913</v>
      </c>
      <c r="V42" s="13">
        <v>4228</v>
      </c>
      <c r="W42" s="13">
        <v>4228</v>
      </c>
      <c r="X42" s="13">
        <v>4228</v>
      </c>
      <c r="Y42" s="13">
        <v>4229</v>
      </c>
      <c r="Z42" s="13"/>
      <c r="AA42" s="13">
        <v>16913</v>
      </c>
      <c r="AB42" s="13">
        <v>4228</v>
      </c>
      <c r="AC42" s="13">
        <v>4228</v>
      </c>
      <c r="AD42" s="13">
        <v>4228</v>
      </c>
      <c r="AE42" s="13">
        <v>4229</v>
      </c>
      <c r="AF42" s="27">
        <v>12535</v>
      </c>
      <c r="AG42" s="27">
        <v>3134</v>
      </c>
      <c r="AH42" s="27">
        <v>3134</v>
      </c>
      <c r="AI42" s="27">
        <v>3134</v>
      </c>
      <c r="AJ42" s="32">
        <v>3133</v>
      </c>
      <c r="AK42" s="32">
        <v>4378</v>
      </c>
      <c r="AL42" s="32">
        <v>1094</v>
      </c>
      <c r="AM42" s="32">
        <v>1094</v>
      </c>
      <c r="AN42" s="32">
        <v>1094</v>
      </c>
      <c r="AO42" s="32">
        <v>1096</v>
      </c>
    </row>
    <row r="43" spans="1:41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2"/>
        <v>0.85350083657091003</v>
      </c>
      <c r="F43" s="37">
        <f t="shared" si="3"/>
        <v>0.14649916342908997</v>
      </c>
      <c r="G43" s="52">
        <v>70526</v>
      </c>
      <c r="H43" s="138">
        <v>110623</v>
      </c>
      <c r="I43" s="138">
        <v>27656</v>
      </c>
      <c r="J43" s="138">
        <v>9219</v>
      </c>
      <c r="K43" s="138"/>
      <c r="L43" s="138">
        <v>9219</v>
      </c>
      <c r="M43" s="138"/>
      <c r="N43" s="138">
        <v>9218</v>
      </c>
      <c r="O43" s="138">
        <v>110623</v>
      </c>
      <c r="P43" s="138">
        <v>27656</v>
      </c>
      <c r="Q43" s="138">
        <v>27656</v>
      </c>
      <c r="R43" s="138">
        <v>27656</v>
      </c>
      <c r="S43" s="138">
        <v>27655</v>
      </c>
      <c r="T43" s="138"/>
      <c r="U43" s="13">
        <v>110623</v>
      </c>
      <c r="V43" s="13">
        <v>27656</v>
      </c>
      <c r="W43" s="13">
        <v>27656</v>
      </c>
      <c r="X43" s="13">
        <v>27656</v>
      </c>
      <c r="Y43" s="13">
        <v>27655</v>
      </c>
      <c r="Z43" s="13"/>
      <c r="AA43" s="13">
        <v>110623</v>
      </c>
      <c r="AB43" s="13">
        <v>27656</v>
      </c>
      <c r="AC43" s="13">
        <v>27656</v>
      </c>
      <c r="AD43" s="13">
        <v>27656</v>
      </c>
      <c r="AE43" s="13">
        <v>27655</v>
      </c>
      <c r="AF43" s="27">
        <v>94417</v>
      </c>
      <c r="AG43" s="27">
        <v>23604</v>
      </c>
      <c r="AH43" s="27">
        <v>23604</v>
      </c>
      <c r="AI43" s="27">
        <v>23604</v>
      </c>
      <c r="AJ43" s="32">
        <v>23605</v>
      </c>
      <c r="AK43" s="32">
        <v>16206</v>
      </c>
      <c r="AL43" s="32">
        <v>4052</v>
      </c>
      <c r="AM43" s="32">
        <v>4052</v>
      </c>
      <c r="AN43" s="32">
        <v>4052</v>
      </c>
      <c r="AO43" s="32">
        <v>4050</v>
      </c>
    </row>
    <row r="44" spans="1:41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2"/>
        <v>0.84297417297229693</v>
      </c>
      <c r="F44" s="37">
        <f t="shared" si="3"/>
        <v>0.15702582702770307</v>
      </c>
      <c r="G44" s="52">
        <v>112028</v>
      </c>
      <c r="H44" s="138">
        <v>186631</v>
      </c>
      <c r="I44" s="138">
        <v>46658</v>
      </c>
      <c r="J44" s="138">
        <v>15553</v>
      </c>
      <c r="K44" s="138"/>
      <c r="L44" s="138">
        <v>15553</v>
      </c>
      <c r="M44" s="138">
        <v>-2668</v>
      </c>
      <c r="N44" s="138">
        <v>15552</v>
      </c>
      <c r="O44" s="138">
        <v>183963</v>
      </c>
      <c r="P44" s="138">
        <v>43990</v>
      </c>
      <c r="Q44" s="138">
        <v>46658</v>
      </c>
      <c r="R44" s="138">
        <v>46658</v>
      </c>
      <c r="S44" s="138">
        <v>46657</v>
      </c>
      <c r="T44" s="138"/>
      <c r="U44" s="13">
        <v>174395</v>
      </c>
      <c r="V44" s="13">
        <v>45991</v>
      </c>
      <c r="W44" s="13">
        <v>45991</v>
      </c>
      <c r="X44" s="13">
        <v>36423</v>
      </c>
      <c r="Y44" s="13">
        <v>45990</v>
      </c>
      <c r="Z44" s="13">
        <v>-9568</v>
      </c>
      <c r="AA44" s="13">
        <v>183963</v>
      </c>
      <c r="AB44" s="13">
        <v>45991</v>
      </c>
      <c r="AC44" s="13">
        <v>45991</v>
      </c>
      <c r="AD44" s="13">
        <v>45991</v>
      </c>
      <c r="AE44" s="13">
        <v>45990</v>
      </c>
      <c r="AF44" s="27">
        <v>147010</v>
      </c>
      <c r="AG44" s="27">
        <v>38769</v>
      </c>
      <c r="AH44" s="27">
        <v>38769</v>
      </c>
      <c r="AI44" s="27">
        <v>30704</v>
      </c>
      <c r="AJ44" s="32">
        <v>38768</v>
      </c>
      <c r="AK44" s="32">
        <v>27385</v>
      </c>
      <c r="AL44" s="32">
        <v>7222</v>
      </c>
      <c r="AM44" s="32">
        <v>7222</v>
      </c>
      <c r="AN44" s="32">
        <v>5719</v>
      </c>
      <c r="AO44" s="32">
        <v>7222</v>
      </c>
    </row>
    <row r="45" spans="1:41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2"/>
        <v>0.81468540747096441</v>
      </c>
      <c r="F45" s="37">
        <f t="shared" si="3"/>
        <v>0.18531459252903559</v>
      </c>
      <c r="G45" s="52">
        <v>113051</v>
      </c>
      <c r="H45" s="138">
        <v>149791</v>
      </c>
      <c r="I45" s="138">
        <v>37448</v>
      </c>
      <c r="J45" s="138">
        <v>12483</v>
      </c>
      <c r="K45" s="138"/>
      <c r="L45" s="138">
        <v>12483</v>
      </c>
      <c r="M45" s="138"/>
      <c r="N45" s="138">
        <v>12482</v>
      </c>
      <c r="O45" s="138">
        <v>149791</v>
      </c>
      <c r="P45" s="138">
        <v>37448</v>
      </c>
      <c r="Q45" s="138">
        <v>37448</v>
      </c>
      <c r="R45" s="138">
        <v>37448</v>
      </c>
      <c r="S45" s="138">
        <v>37447</v>
      </c>
      <c r="T45" s="138">
        <v>-4400</v>
      </c>
      <c r="U45" s="13">
        <v>145391</v>
      </c>
      <c r="V45" s="13">
        <v>35248</v>
      </c>
      <c r="W45" s="13">
        <v>35248</v>
      </c>
      <c r="X45" s="13">
        <v>37448</v>
      </c>
      <c r="Y45" s="13">
        <v>37447</v>
      </c>
      <c r="Z45" s="13"/>
      <c r="AA45" s="13">
        <v>145391</v>
      </c>
      <c r="AB45" s="13">
        <v>35248</v>
      </c>
      <c r="AC45" s="13">
        <v>35248</v>
      </c>
      <c r="AD45" s="13">
        <v>37448</v>
      </c>
      <c r="AE45" s="13">
        <v>37447</v>
      </c>
      <c r="AF45" s="27">
        <v>118448</v>
      </c>
      <c r="AG45" s="27">
        <v>28716</v>
      </c>
      <c r="AH45" s="27">
        <v>28716</v>
      </c>
      <c r="AI45" s="27">
        <v>30508</v>
      </c>
      <c r="AJ45" s="32">
        <v>30508</v>
      </c>
      <c r="AK45" s="32">
        <v>26943</v>
      </c>
      <c r="AL45" s="32">
        <v>6532</v>
      </c>
      <c r="AM45" s="32">
        <v>6532</v>
      </c>
      <c r="AN45" s="32">
        <v>6940</v>
      </c>
      <c r="AO45" s="32">
        <v>6939</v>
      </c>
    </row>
    <row r="46" spans="1:41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2"/>
        <v>0.54520715889820803</v>
      </c>
      <c r="F46" s="37">
        <f t="shared" si="3"/>
        <v>0.45479284110179197</v>
      </c>
      <c r="G46" s="52"/>
      <c r="H46" s="138">
        <v>28320</v>
      </c>
      <c r="I46" s="138">
        <v>7395</v>
      </c>
      <c r="J46" s="138">
        <v>2325</v>
      </c>
      <c r="K46" s="138">
        <v>420</v>
      </c>
      <c r="L46" s="138">
        <v>2745</v>
      </c>
      <c r="M46" s="138">
        <v>1000</v>
      </c>
      <c r="N46" s="138">
        <v>2325</v>
      </c>
      <c r="O46" s="138">
        <v>29320</v>
      </c>
      <c r="P46" s="138">
        <v>8395</v>
      </c>
      <c r="Q46" s="138">
        <v>6975</v>
      </c>
      <c r="R46" s="138">
        <v>6975</v>
      </c>
      <c r="S46" s="138">
        <v>6975</v>
      </c>
      <c r="T46" s="138"/>
      <c r="U46" s="13">
        <v>29320</v>
      </c>
      <c r="V46" s="13">
        <v>7330</v>
      </c>
      <c r="W46" s="13">
        <v>7330</v>
      </c>
      <c r="X46" s="13">
        <v>7330</v>
      </c>
      <c r="Y46" s="13">
        <v>7330</v>
      </c>
      <c r="Z46" s="13"/>
      <c r="AA46" s="13">
        <v>29320</v>
      </c>
      <c r="AB46" s="13">
        <v>7330</v>
      </c>
      <c r="AC46" s="13">
        <v>7330</v>
      </c>
      <c r="AD46" s="13">
        <v>7330</v>
      </c>
      <c r="AE46" s="13">
        <v>7330</v>
      </c>
      <c r="AF46" s="27">
        <v>15985</v>
      </c>
      <c r="AG46" s="27">
        <v>3996</v>
      </c>
      <c r="AH46" s="27">
        <v>3996</v>
      </c>
      <c r="AI46" s="27">
        <v>3996</v>
      </c>
      <c r="AJ46" s="32">
        <v>3997</v>
      </c>
      <c r="AK46" s="32">
        <v>13335</v>
      </c>
      <c r="AL46" s="32">
        <v>3334</v>
      </c>
      <c r="AM46" s="32">
        <v>3334</v>
      </c>
      <c r="AN46" s="32">
        <v>3334</v>
      </c>
      <c r="AO46" s="32">
        <v>3333</v>
      </c>
    </row>
    <row r="47" spans="1:41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2"/>
        <v>0.53444598436279789</v>
      </c>
      <c r="F47" s="37">
        <f t="shared" si="3"/>
        <v>0.46555401563720211</v>
      </c>
      <c r="G47" s="52"/>
      <c r="H47" s="138">
        <v>80173</v>
      </c>
      <c r="I47" s="138">
        <v>20043</v>
      </c>
      <c r="J47" s="138">
        <v>6681</v>
      </c>
      <c r="K47" s="138"/>
      <c r="L47" s="138">
        <v>6681</v>
      </c>
      <c r="M47" s="138"/>
      <c r="N47" s="138">
        <v>6681</v>
      </c>
      <c r="O47" s="138">
        <v>80173</v>
      </c>
      <c r="P47" s="138">
        <v>20043</v>
      </c>
      <c r="Q47" s="138">
        <v>20043</v>
      </c>
      <c r="R47" s="138">
        <v>20043</v>
      </c>
      <c r="S47" s="138">
        <v>20044</v>
      </c>
      <c r="T47" s="138"/>
      <c r="U47" s="13">
        <v>80173</v>
      </c>
      <c r="V47" s="13">
        <v>20043</v>
      </c>
      <c r="W47" s="13">
        <v>20043</v>
      </c>
      <c r="X47" s="13">
        <v>20043</v>
      </c>
      <c r="Y47" s="13">
        <v>20044</v>
      </c>
      <c r="Z47" s="13"/>
      <c r="AA47" s="13">
        <v>80173</v>
      </c>
      <c r="AB47" s="13">
        <v>20043</v>
      </c>
      <c r="AC47" s="13">
        <v>20043</v>
      </c>
      <c r="AD47" s="13">
        <v>20043</v>
      </c>
      <c r="AE47" s="13">
        <v>20044</v>
      </c>
      <c r="AF47" s="27">
        <v>42848</v>
      </c>
      <c r="AG47" s="27">
        <v>10712</v>
      </c>
      <c r="AH47" s="27">
        <v>10712</v>
      </c>
      <c r="AI47" s="27">
        <v>10712</v>
      </c>
      <c r="AJ47" s="32">
        <v>10712</v>
      </c>
      <c r="AK47" s="32">
        <v>37325</v>
      </c>
      <c r="AL47" s="32">
        <v>9331</v>
      </c>
      <c r="AM47" s="32">
        <v>9331</v>
      </c>
      <c r="AN47" s="32">
        <v>9331</v>
      </c>
      <c r="AO47" s="32">
        <v>9332</v>
      </c>
    </row>
    <row r="48" spans="1:41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2"/>
        <v>0.43382559774964841</v>
      </c>
      <c r="F48" s="37">
        <f t="shared" si="3"/>
        <v>0.56617440225035165</v>
      </c>
      <c r="G48" s="52">
        <v>14220</v>
      </c>
      <c r="H48" s="138">
        <v>19381</v>
      </c>
      <c r="I48" s="138">
        <v>4845</v>
      </c>
      <c r="J48" s="138">
        <v>1615</v>
      </c>
      <c r="K48" s="138"/>
      <c r="L48" s="138">
        <v>1615</v>
      </c>
      <c r="M48" s="138"/>
      <c r="N48" s="138">
        <v>1615</v>
      </c>
      <c r="O48" s="138">
        <v>19381</v>
      </c>
      <c r="P48" s="138">
        <v>4845</v>
      </c>
      <c r="Q48" s="138">
        <v>4845</v>
      </c>
      <c r="R48" s="138">
        <v>4845</v>
      </c>
      <c r="S48" s="138">
        <v>4846</v>
      </c>
      <c r="T48" s="138"/>
      <c r="U48" s="13">
        <v>19381</v>
      </c>
      <c r="V48" s="13">
        <v>4845</v>
      </c>
      <c r="W48" s="13">
        <v>4845</v>
      </c>
      <c r="X48" s="13">
        <v>4845</v>
      </c>
      <c r="Y48" s="13">
        <v>4846</v>
      </c>
      <c r="Z48" s="13"/>
      <c r="AA48" s="13">
        <v>19381</v>
      </c>
      <c r="AB48" s="13">
        <v>4845</v>
      </c>
      <c r="AC48" s="13">
        <v>4845</v>
      </c>
      <c r="AD48" s="13">
        <v>4845</v>
      </c>
      <c r="AE48" s="13">
        <v>4846</v>
      </c>
      <c r="AF48" s="27">
        <v>8408</v>
      </c>
      <c r="AG48" s="27">
        <v>2102</v>
      </c>
      <c r="AH48" s="27">
        <v>2102</v>
      </c>
      <c r="AI48" s="27">
        <v>2102</v>
      </c>
      <c r="AJ48" s="32">
        <v>2102</v>
      </c>
      <c r="AK48" s="32">
        <v>10973</v>
      </c>
      <c r="AL48" s="32">
        <v>2743</v>
      </c>
      <c r="AM48" s="32">
        <v>2743</v>
      </c>
      <c r="AN48" s="32">
        <v>2743</v>
      </c>
      <c r="AO48" s="32">
        <v>2744</v>
      </c>
    </row>
    <row r="49" spans="1:41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2"/>
        <v>0.4304814287422416</v>
      </c>
      <c r="F49" s="37">
        <f t="shared" si="3"/>
        <v>0.5695185712577584</v>
      </c>
      <c r="G49" s="52"/>
      <c r="H49" s="138">
        <v>4437</v>
      </c>
      <c r="I49" s="138">
        <v>1109</v>
      </c>
      <c r="J49" s="138">
        <v>370</v>
      </c>
      <c r="K49" s="138"/>
      <c r="L49" s="138">
        <v>370</v>
      </c>
      <c r="M49" s="138"/>
      <c r="N49" s="138">
        <v>369</v>
      </c>
      <c r="O49" s="138">
        <v>4437</v>
      </c>
      <c r="P49" s="138">
        <v>1109</v>
      </c>
      <c r="Q49" s="138">
        <v>1109</v>
      </c>
      <c r="R49" s="138">
        <v>1109</v>
      </c>
      <c r="S49" s="138">
        <v>1110</v>
      </c>
      <c r="T49" s="138"/>
      <c r="U49" s="13">
        <v>4437</v>
      </c>
      <c r="V49" s="13">
        <v>1109</v>
      </c>
      <c r="W49" s="13">
        <v>1109</v>
      </c>
      <c r="X49" s="13">
        <v>1109</v>
      </c>
      <c r="Y49" s="13">
        <v>1110</v>
      </c>
      <c r="Z49" s="13"/>
      <c r="AA49" s="13">
        <v>4437</v>
      </c>
      <c r="AB49" s="13">
        <v>1109</v>
      </c>
      <c r="AC49" s="13">
        <v>1109</v>
      </c>
      <c r="AD49" s="13">
        <v>1109</v>
      </c>
      <c r="AE49" s="13">
        <v>1110</v>
      </c>
      <c r="AF49" s="27">
        <v>1910</v>
      </c>
      <c r="AG49" s="27">
        <v>477</v>
      </c>
      <c r="AH49" s="27">
        <v>477</v>
      </c>
      <c r="AI49" s="27">
        <v>477</v>
      </c>
      <c r="AJ49" s="32">
        <v>479</v>
      </c>
      <c r="AK49" s="32">
        <v>2527</v>
      </c>
      <c r="AL49" s="32">
        <v>632</v>
      </c>
      <c r="AM49" s="32">
        <v>632</v>
      </c>
      <c r="AN49" s="32">
        <v>632</v>
      </c>
      <c r="AO49" s="32">
        <v>631</v>
      </c>
    </row>
    <row r="50" spans="1:41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2"/>
        <v>0.44104957786290772</v>
      </c>
      <c r="F50" s="37">
        <f t="shared" si="3"/>
        <v>0.55895042213709223</v>
      </c>
      <c r="G50" s="52">
        <v>53774</v>
      </c>
      <c r="H50" s="138">
        <v>73264</v>
      </c>
      <c r="I50" s="138">
        <v>18316</v>
      </c>
      <c r="J50" s="138">
        <v>6105</v>
      </c>
      <c r="K50" s="138"/>
      <c r="L50" s="138">
        <v>6105</v>
      </c>
      <c r="M50" s="138"/>
      <c r="N50" s="138">
        <v>6106</v>
      </c>
      <c r="O50" s="138">
        <v>73264</v>
      </c>
      <c r="P50" s="138">
        <v>18316</v>
      </c>
      <c r="Q50" s="138">
        <v>18316</v>
      </c>
      <c r="R50" s="138">
        <v>18316</v>
      </c>
      <c r="S50" s="138">
        <v>18316</v>
      </c>
      <c r="T50" s="138"/>
      <c r="U50" s="13">
        <v>73264</v>
      </c>
      <c r="V50" s="13">
        <v>18316</v>
      </c>
      <c r="W50" s="13">
        <v>18316</v>
      </c>
      <c r="X50" s="13">
        <v>18316</v>
      </c>
      <c r="Y50" s="13">
        <v>18316</v>
      </c>
      <c r="Z50" s="13"/>
      <c r="AA50" s="13">
        <v>73264</v>
      </c>
      <c r="AB50" s="13">
        <v>18316</v>
      </c>
      <c r="AC50" s="13">
        <v>18316</v>
      </c>
      <c r="AD50" s="13">
        <v>18316</v>
      </c>
      <c r="AE50" s="13">
        <v>18316</v>
      </c>
      <c r="AF50" s="27">
        <v>32313</v>
      </c>
      <c r="AG50" s="27">
        <v>8078</v>
      </c>
      <c r="AH50" s="27">
        <v>8078</v>
      </c>
      <c r="AI50" s="27">
        <v>8078</v>
      </c>
      <c r="AJ50" s="32">
        <v>8079</v>
      </c>
      <c r="AK50" s="32">
        <v>40951</v>
      </c>
      <c r="AL50" s="32">
        <v>10238</v>
      </c>
      <c r="AM50" s="32">
        <v>10238</v>
      </c>
      <c r="AN50" s="32">
        <v>10238</v>
      </c>
      <c r="AO50" s="32">
        <v>10237</v>
      </c>
    </row>
    <row r="51" spans="1:41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2"/>
        <v>0.85633633633633632</v>
      </c>
      <c r="F51" s="37">
        <f t="shared" si="3"/>
        <v>0.14366366366366368</v>
      </c>
      <c r="G51" s="52">
        <v>8325</v>
      </c>
      <c r="H51" s="138">
        <v>38971</v>
      </c>
      <c r="I51" s="138">
        <v>9743</v>
      </c>
      <c r="J51" s="138">
        <v>3248</v>
      </c>
      <c r="K51" s="138"/>
      <c r="L51" s="138">
        <v>3248</v>
      </c>
      <c r="M51" s="138"/>
      <c r="N51" s="138">
        <v>3247</v>
      </c>
      <c r="O51" s="138">
        <v>38971</v>
      </c>
      <c r="P51" s="138">
        <v>9743</v>
      </c>
      <c r="Q51" s="138">
        <v>9743</v>
      </c>
      <c r="R51" s="138">
        <v>9743</v>
      </c>
      <c r="S51" s="138">
        <v>9742</v>
      </c>
      <c r="T51" s="138"/>
      <c r="U51" s="13">
        <v>38971</v>
      </c>
      <c r="V51" s="13">
        <v>9743</v>
      </c>
      <c r="W51" s="13">
        <v>9743</v>
      </c>
      <c r="X51" s="13">
        <v>9743</v>
      </c>
      <c r="Y51" s="13">
        <v>9742</v>
      </c>
      <c r="Z51" s="13"/>
      <c r="AA51" s="13">
        <v>38971</v>
      </c>
      <c r="AB51" s="13">
        <v>9743</v>
      </c>
      <c r="AC51" s="13">
        <v>9743</v>
      </c>
      <c r="AD51" s="13">
        <v>9743</v>
      </c>
      <c r="AE51" s="13">
        <v>9742</v>
      </c>
      <c r="AF51" s="27">
        <v>33372</v>
      </c>
      <c r="AG51" s="27">
        <v>8343</v>
      </c>
      <c r="AH51" s="27">
        <v>8343</v>
      </c>
      <c r="AI51" s="27">
        <v>8343</v>
      </c>
      <c r="AJ51" s="32">
        <v>8343</v>
      </c>
      <c r="AK51" s="32">
        <v>5599</v>
      </c>
      <c r="AL51" s="32">
        <v>1400</v>
      </c>
      <c r="AM51" s="32">
        <v>1400</v>
      </c>
      <c r="AN51" s="32">
        <v>1400</v>
      </c>
      <c r="AO51" s="32">
        <v>1399</v>
      </c>
    </row>
    <row r="52" spans="1:41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2"/>
        <v>0.53672975122006972</v>
      </c>
      <c r="F52" s="37">
        <f t="shared" si="3"/>
        <v>0.46327024877993028</v>
      </c>
      <c r="G52" s="52"/>
      <c r="H52" s="138">
        <v>1329</v>
      </c>
      <c r="I52" s="138">
        <v>332</v>
      </c>
      <c r="J52" s="138">
        <v>111</v>
      </c>
      <c r="K52" s="138"/>
      <c r="L52" s="138">
        <v>111</v>
      </c>
      <c r="M52" s="138"/>
      <c r="N52" s="138">
        <v>110</v>
      </c>
      <c r="O52" s="138">
        <v>1329</v>
      </c>
      <c r="P52" s="138">
        <v>332</v>
      </c>
      <c r="Q52" s="138">
        <v>332</v>
      </c>
      <c r="R52" s="138">
        <v>332</v>
      </c>
      <c r="S52" s="138">
        <v>333</v>
      </c>
      <c r="T52" s="138"/>
      <c r="U52" s="13">
        <v>1329</v>
      </c>
      <c r="V52" s="13">
        <v>332</v>
      </c>
      <c r="W52" s="13">
        <v>332</v>
      </c>
      <c r="X52" s="13">
        <v>332</v>
      </c>
      <c r="Y52" s="13">
        <v>333</v>
      </c>
      <c r="Z52" s="13"/>
      <c r="AA52" s="13">
        <v>1329</v>
      </c>
      <c r="AB52" s="13">
        <v>332</v>
      </c>
      <c r="AC52" s="13">
        <v>332</v>
      </c>
      <c r="AD52" s="13">
        <v>332</v>
      </c>
      <c r="AE52" s="13">
        <v>333</v>
      </c>
      <c r="AF52" s="27">
        <v>713</v>
      </c>
      <c r="AG52" s="27">
        <v>178</v>
      </c>
      <c r="AH52" s="27">
        <v>178</v>
      </c>
      <c r="AI52" s="27">
        <v>178</v>
      </c>
      <c r="AJ52" s="32">
        <v>179</v>
      </c>
      <c r="AK52" s="32">
        <v>616</v>
      </c>
      <c r="AL52" s="32">
        <v>154</v>
      </c>
      <c r="AM52" s="32">
        <v>154</v>
      </c>
      <c r="AN52" s="32">
        <v>154</v>
      </c>
      <c r="AO52" s="32">
        <v>154</v>
      </c>
    </row>
    <row r="53" spans="1:41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2"/>
        <v>0.53672975122006972</v>
      </c>
      <c r="F53" s="37">
        <f t="shared" si="3"/>
        <v>0.46327024877993028</v>
      </c>
      <c r="G53" s="52"/>
      <c r="H53" s="138">
        <v>3965</v>
      </c>
      <c r="I53" s="138">
        <v>991</v>
      </c>
      <c r="J53" s="138">
        <v>330</v>
      </c>
      <c r="K53" s="138"/>
      <c r="L53" s="138">
        <v>330</v>
      </c>
      <c r="M53" s="138"/>
      <c r="N53" s="138">
        <v>331</v>
      </c>
      <c r="O53" s="138">
        <v>3965</v>
      </c>
      <c r="P53" s="138">
        <v>991</v>
      </c>
      <c r="Q53" s="138">
        <v>991</v>
      </c>
      <c r="R53" s="138">
        <v>991</v>
      </c>
      <c r="S53" s="138">
        <v>992</v>
      </c>
      <c r="T53" s="138">
        <v>400</v>
      </c>
      <c r="U53" s="13">
        <v>4365</v>
      </c>
      <c r="V53" s="13">
        <v>1191</v>
      </c>
      <c r="W53" s="13">
        <v>1191</v>
      </c>
      <c r="X53" s="13">
        <v>991</v>
      </c>
      <c r="Y53" s="13">
        <v>992</v>
      </c>
      <c r="Z53" s="13"/>
      <c r="AA53" s="13">
        <v>4365</v>
      </c>
      <c r="AB53" s="13">
        <v>1191</v>
      </c>
      <c r="AC53" s="13">
        <v>1191</v>
      </c>
      <c r="AD53" s="13">
        <v>991</v>
      </c>
      <c r="AE53" s="13">
        <v>992</v>
      </c>
      <c r="AF53" s="27">
        <v>2343</v>
      </c>
      <c r="AG53" s="27">
        <v>639</v>
      </c>
      <c r="AH53" s="27">
        <v>639</v>
      </c>
      <c r="AI53" s="27">
        <v>532</v>
      </c>
      <c r="AJ53" s="32">
        <v>533</v>
      </c>
      <c r="AK53" s="32">
        <v>2022</v>
      </c>
      <c r="AL53" s="32">
        <v>552</v>
      </c>
      <c r="AM53" s="32">
        <v>552</v>
      </c>
      <c r="AN53" s="32">
        <v>459</v>
      </c>
      <c r="AO53" s="32">
        <v>459</v>
      </c>
    </row>
    <row r="54" spans="1:41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138">
        <v>0</v>
      </c>
      <c r="I54" s="138">
        <v>0</v>
      </c>
      <c r="J54" s="138">
        <v>0</v>
      </c>
      <c r="K54" s="138"/>
      <c r="L54" s="138">
        <v>0</v>
      </c>
      <c r="M54" s="138"/>
      <c r="N54" s="138">
        <v>0</v>
      </c>
      <c r="O54" s="138">
        <v>0</v>
      </c>
      <c r="P54" s="138">
        <v>0</v>
      </c>
      <c r="Q54" s="138">
        <v>0</v>
      </c>
      <c r="R54" s="138">
        <v>0</v>
      </c>
      <c r="S54" s="138">
        <v>0</v>
      </c>
      <c r="T54" s="138"/>
      <c r="U54" s="13">
        <v>0</v>
      </c>
      <c r="V54" s="13">
        <v>0</v>
      </c>
      <c r="W54" s="13">
        <v>0</v>
      </c>
      <c r="X54" s="13">
        <v>0</v>
      </c>
      <c r="Y54" s="13">
        <v>0</v>
      </c>
      <c r="Z54" s="13"/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27">
        <v>0</v>
      </c>
      <c r="AG54" s="27">
        <v>0</v>
      </c>
      <c r="AH54" s="27">
        <v>0</v>
      </c>
      <c r="AI54" s="27">
        <v>0</v>
      </c>
      <c r="AJ54" s="32">
        <v>0</v>
      </c>
      <c r="AK54" s="32">
        <v>0</v>
      </c>
      <c r="AL54" s="32">
        <v>0</v>
      </c>
      <c r="AM54" s="32">
        <v>0</v>
      </c>
      <c r="AN54" s="32">
        <v>0</v>
      </c>
      <c r="AO54" s="32">
        <v>0</v>
      </c>
    </row>
    <row r="55" spans="1:41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138">
        <v>0</v>
      </c>
      <c r="I55" s="138">
        <v>0</v>
      </c>
      <c r="J55" s="138">
        <v>0</v>
      </c>
      <c r="K55" s="138"/>
      <c r="L55" s="138">
        <v>0</v>
      </c>
      <c r="M55" s="138"/>
      <c r="N55" s="138">
        <v>0</v>
      </c>
      <c r="O55" s="138">
        <v>0</v>
      </c>
      <c r="P55" s="138">
        <v>0</v>
      </c>
      <c r="Q55" s="138">
        <v>0</v>
      </c>
      <c r="R55" s="138">
        <v>0</v>
      </c>
      <c r="S55" s="138">
        <v>0</v>
      </c>
      <c r="T55" s="138"/>
      <c r="U55" s="13">
        <v>0</v>
      </c>
      <c r="V55" s="13">
        <v>0</v>
      </c>
      <c r="W55" s="13">
        <v>0</v>
      </c>
      <c r="X55" s="13">
        <v>0</v>
      </c>
      <c r="Y55" s="13">
        <v>0</v>
      </c>
      <c r="Z55" s="13"/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27">
        <v>0</v>
      </c>
      <c r="AG55" s="27">
        <v>0</v>
      </c>
      <c r="AH55" s="27">
        <v>0</v>
      </c>
      <c r="AI55" s="27">
        <v>0</v>
      </c>
      <c r="AJ55" s="32">
        <v>0</v>
      </c>
      <c r="AK55" s="32">
        <v>0</v>
      </c>
      <c r="AL55" s="32">
        <v>0</v>
      </c>
      <c r="AM55" s="32">
        <v>0</v>
      </c>
      <c r="AN55" s="32">
        <v>0</v>
      </c>
      <c r="AO55" s="32">
        <v>0</v>
      </c>
    </row>
    <row r="56" spans="1:41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138">
        <v>0</v>
      </c>
      <c r="I56" s="138">
        <v>0</v>
      </c>
      <c r="J56" s="138">
        <v>0</v>
      </c>
      <c r="K56" s="138"/>
      <c r="L56" s="138">
        <v>0</v>
      </c>
      <c r="M56" s="138"/>
      <c r="N56" s="138">
        <v>0</v>
      </c>
      <c r="O56" s="138">
        <v>0</v>
      </c>
      <c r="P56" s="138">
        <v>0</v>
      </c>
      <c r="Q56" s="138">
        <v>0</v>
      </c>
      <c r="R56" s="138">
        <v>0</v>
      </c>
      <c r="S56" s="138">
        <v>0</v>
      </c>
      <c r="T56" s="138"/>
      <c r="U56" s="13">
        <v>0</v>
      </c>
      <c r="V56" s="13">
        <v>0</v>
      </c>
      <c r="W56" s="13">
        <v>0</v>
      </c>
      <c r="X56" s="13">
        <v>0</v>
      </c>
      <c r="Y56" s="13">
        <v>0</v>
      </c>
      <c r="Z56" s="13"/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27">
        <v>0</v>
      </c>
      <c r="AG56" s="27">
        <v>0</v>
      </c>
      <c r="AH56" s="27">
        <v>0</v>
      </c>
      <c r="AI56" s="27">
        <v>0</v>
      </c>
      <c r="AJ56" s="32">
        <v>0</v>
      </c>
      <c r="AK56" s="32">
        <v>0</v>
      </c>
      <c r="AL56" s="32">
        <v>0</v>
      </c>
      <c r="AM56" s="32">
        <v>0</v>
      </c>
      <c r="AN56" s="32">
        <v>0</v>
      </c>
      <c r="AO56" s="32">
        <v>0</v>
      </c>
    </row>
    <row r="57" spans="1:41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138">
        <v>0</v>
      </c>
      <c r="I57" s="138">
        <v>0</v>
      </c>
      <c r="J57" s="138">
        <v>0</v>
      </c>
      <c r="K57" s="138"/>
      <c r="L57" s="138">
        <v>0</v>
      </c>
      <c r="M57" s="138"/>
      <c r="N57" s="138">
        <v>0</v>
      </c>
      <c r="O57" s="138">
        <v>0</v>
      </c>
      <c r="P57" s="138">
        <v>0</v>
      </c>
      <c r="Q57" s="138">
        <v>0</v>
      </c>
      <c r="R57" s="138">
        <v>0</v>
      </c>
      <c r="S57" s="138">
        <v>0</v>
      </c>
      <c r="T57" s="138"/>
      <c r="U57" s="13">
        <v>0</v>
      </c>
      <c r="V57" s="13">
        <v>0</v>
      </c>
      <c r="W57" s="13">
        <v>0</v>
      </c>
      <c r="X57" s="13">
        <v>0</v>
      </c>
      <c r="Y57" s="13">
        <v>0</v>
      </c>
      <c r="Z57" s="13"/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27">
        <v>0</v>
      </c>
      <c r="AG57" s="27">
        <v>0</v>
      </c>
      <c r="AH57" s="27">
        <v>0</v>
      </c>
      <c r="AI57" s="27">
        <v>0</v>
      </c>
      <c r="AJ57" s="32">
        <v>0</v>
      </c>
      <c r="AK57" s="32">
        <v>0</v>
      </c>
      <c r="AL57" s="32">
        <v>0</v>
      </c>
      <c r="AM57" s="32">
        <v>0</v>
      </c>
      <c r="AN57" s="32">
        <v>0</v>
      </c>
      <c r="AO57" s="32">
        <v>0</v>
      </c>
    </row>
    <row r="58" spans="1:41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2"/>
        <v>0.53672975122006972</v>
      </c>
      <c r="F58" s="37">
        <f t="shared" si="3"/>
        <v>0.46327024877993028</v>
      </c>
      <c r="G58" s="52"/>
      <c r="H58" s="138">
        <v>5546</v>
      </c>
      <c r="I58" s="138">
        <v>1387</v>
      </c>
      <c r="J58" s="138">
        <v>462</v>
      </c>
      <c r="K58" s="138"/>
      <c r="L58" s="138">
        <v>462</v>
      </c>
      <c r="M58" s="138">
        <v>700</v>
      </c>
      <c r="N58" s="138">
        <v>463</v>
      </c>
      <c r="O58" s="138">
        <v>6246</v>
      </c>
      <c r="P58" s="138">
        <v>2087</v>
      </c>
      <c r="Q58" s="138">
        <v>1387</v>
      </c>
      <c r="R58" s="138">
        <v>1387</v>
      </c>
      <c r="S58" s="138">
        <v>1385</v>
      </c>
      <c r="T58" s="138"/>
      <c r="U58" s="13">
        <v>6246</v>
      </c>
      <c r="V58" s="13">
        <v>1562</v>
      </c>
      <c r="W58" s="13">
        <v>1562</v>
      </c>
      <c r="X58" s="13">
        <v>1562</v>
      </c>
      <c r="Y58" s="13">
        <v>1560</v>
      </c>
      <c r="Z58" s="13"/>
      <c r="AA58" s="13">
        <v>6246</v>
      </c>
      <c r="AB58" s="13">
        <v>1562</v>
      </c>
      <c r="AC58" s="13">
        <v>1562</v>
      </c>
      <c r="AD58" s="13">
        <v>1562</v>
      </c>
      <c r="AE58" s="13">
        <v>1560</v>
      </c>
      <c r="AF58" s="27">
        <v>3352</v>
      </c>
      <c r="AG58" s="27">
        <v>838</v>
      </c>
      <c r="AH58" s="27">
        <v>838</v>
      </c>
      <c r="AI58" s="27">
        <v>838</v>
      </c>
      <c r="AJ58" s="32">
        <v>838</v>
      </c>
      <c r="AK58" s="32">
        <v>2894</v>
      </c>
      <c r="AL58" s="32">
        <v>724</v>
      </c>
      <c r="AM58" s="32">
        <v>724</v>
      </c>
      <c r="AN58" s="32">
        <v>724</v>
      </c>
      <c r="AO58" s="32">
        <v>722</v>
      </c>
    </row>
    <row r="59" spans="1:41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138">
        <v>0</v>
      </c>
      <c r="I59" s="138">
        <v>0</v>
      </c>
      <c r="J59" s="138">
        <v>0</v>
      </c>
      <c r="K59" s="138"/>
      <c r="L59" s="138">
        <v>0</v>
      </c>
      <c r="M59" s="138"/>
      <c r="N59" s="138">
        <v>0</v>
      </c>
      <c r="O59" s="138">
        <v>0</v>
      </c>
      <c r="P59" s="138">
        <v>0</v>
      </c>
      <c r="Q59" s="138">
        <v>0</v>
      </c>
      <c r="R59" s="138">
        <v>0</v>
      </c>
      <c r="S59" s="138">
        <v>0</v>
      </c>
      <c r="T59" s="138"/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/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27">
        <v>0</v>
      </c>
      <c r="AG59" s="27">
        <v>0</v>
      </c>
      <c r="AH59" s="27">
        <v>0</v>
      </c>
      <c r="AI59" s="27">
        <v>0</v>
      </c>
      <c r="AJ59" s="32">
        <v>0</v>
      </c>
      <c r="AK59" s="32">
        <v>0</v>
      </c>
      <c r="AL59" s="32">
        <v>0</v>
      </c>
      <c r="AM59" s="32">
        <v>0</v>
      </c>
      <c r="AN59" s="32">
        <v>0</v>
      </c>
      <c r="AO59" s="32">
        <v>0</v>
      </c>
    </row>
    <row r="60" spans="1:41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138">
        <v>0</v>
      </c>
      <c r="I60" s="138">
        <v>0</v>
      </c>
      <c r="J60" s="138">
        <v>0</v>
      </c>
      <c r="K60" s="138"/>
      <c r="L60" s="138">
        <v>0</v>
      </c>
      <c r="M60" s="138"/>
      <c r="N60" s="138">
        <v>0</v>
      </c>
      <c r="O60" s="138">
        <v>0</v>
      </c>
      <c r="P60" s="138">
        <v>0</v>
      </c>
      <c r="Q60" s="138">
        <v>0</v>
      </c>
      <c r="R60" s="138">
        <v>0</v>
      </c>
      <c r="S60" s="138">
        <v>0</v>
      </c>
      <c r="T60" s="138"/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/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27">
        <v>0</v>
      </c>
      <c r="AG60" s="27">
        <v>0</v>
      </c>
      <c r="AH60" s="27">
        <v>0</v>
      </c>
      <c r="AI60" s="27">
        <v>0</v>
      </c>
      <c r="AJ60" s="32">
        <v>0</v>
      </c>
      <c r="AK60" s="32">
        <v>0</v>
      </c>
      <c r="AL60" s="32">
        <v>0</v>
      </c>
      <c r="AM60" s="32">
        <v>0</v>
      </c>
      <c r="AN60" s="32">
        <v>0</v>
      </c>
      <c r="AO60" s="32">
        <v>0</v>
      </c>
    </row>
    <row r="61" spans="1:41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138">
        <v>0</v>
      </c>
      <c r="I61" s="138">
        <v>0</v>
      </c>
      <c r="J61" s="138">
        <v>0</v>
      </c>
      <c r="K61" s="138"/>
      <c r="L61" s="138">
        <v>0</v>
      </c>
      <c r="M61" s="138"/>
      <c r="N61" s="138">
        <v>0</v>
      </c>
      <c r="O61" s="138">
        <v>0</v>
      </c>
      <c r="P61" s="138">
        <v>0</v>
      </c>
      <c r="Q61" s="138">
        <v>0</v>
      </c>
      <c r="R61" s="138">
        <v>0</v>
      </c>
      <c r="S61" s="138">
        <v>0</v>
      </c>
      <c r="T61" s="138"/>
      <c r="U61" s="13">
        <v>0</v>
      </c>
      <c r="V61" s="13">
        <v>0</v>
      </c>
      <c r="W61" s="13">
        <v>0</v>
      </c>
      <c r="X61" s="13">
        <v>0</v>
      </c>
      <c r="Y61" s="13">
        <v>0</v>
      </c>
      <c r="Z61" s="13"/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27">
        <v>0</v>
      </c>
      <c r="AG61" s="27">
        <v>0</v>
      </c>
      <c r="AH61" s="27">
        <v>0</v>
      </c>
      <c r="AI61" s="27">
        <v>0</v>
      </c>
      <c r="AJ61" s="32">
        <v>0</v>
      </c>
      <c r="AK61" s="32">
        <v>0</v>
      </c>
      <c r="AL61" s="32">
        <v>0</v>
      </c>
      <c r="AM61" s="32">
        <v>0</v>
      </c>
      <c r="AN61" s="32">
        <v>0</v>
      </c>
      <c r="AO61" s="32">
        <v>0</v>
      </c>
    </row>
    <row r="62" spans="1:41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2"/>
        <v>0.53672975122006972</v>
      </c>
      <c r="F62" s="37">
        <f t="shared" si="3"/>
        <v>0.46327024877993028</v>
      </c>
      <c r="G62" s="52"/>
      <c r="H62" s="138">
        <v>600</v>
      </c>
      <c r="I62" s="138">
        <v>150</v>
      </c>
      <c r="J62" s="138">
        <v>50</v>
      </c>
      <c r="K62" s="138"/>
      <c r="L62" s="138">
        <v>50</v>
      </c>
      <c r="M62" s="138"/>
      <c r="N62" s="138">
        <v>50</v>
      </c>
      <c r="O62" s="138">
        <v>600</v>
      </c>
      <c r="P62" s="138">
        <v>150</v>
      </c>
      <c r="Q62" s="138">
        <v>150</v>
      </c>
      <c r="R62" s="138">
        <v>150</v>
      </c>
      <c r="S62" s="138">
        <v>150</v>
      </c>
      <c r="T62" s="138"/>
      <c r="U62" s="13">
        <v>600</v>
      </c>
      <c r="V62" s="13">
        <v>150</v>
      </c>
      <c r="W62" s="13">
        <v>150</v>
      </c>
      <c r="X62" s="13">
        <v>150</v>
      </c>
      <c r="Y62" s="13">
        <v>150</v>
      </c>
      <c r="Z62" s="13"/>
      <c r="AA62" s="13">
        <v>600</v>
      </c>
      <c r="AB62" s="13">
        <v>150</v>
      </c>
      <c r="AC62" s="13">
        <v>150</v>
      </c>
      <c r="AD62" s="13">
        <v>150</v>
      </c>
      <c r="AE62" s="13">
        <v>150</v>
      </c>
      <c r="AF62" s="27">
        <v>322</v>
      </c>
      <c r="AG62" s="27">
        <v>81</v>
      </c>
      <c r="AH62" s="27">
        <v>81</v>
      </c>
      <c r="AI62" s="27">
        <v>81</v>
      </c>
      <c r="AJ62" s="32">
        <v>79</v>
      </c>
      <c r="AK62" s="32">
        <v>278</v>
      </c>
      <c r="AL62" s="32">
        <v>69</v>
      </c>
      <c r="AM62" s="32">
        <v>69</v>
      </c>
      <c r="AN62" s="32">
        <v>69</v>
      </c>
      <c r="AO62" s="32">
        <v>71</v>
      </c>
    </row>
    <row r="63" spans="1:41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138">
        <v>0</v>
      </c>
      <c r="I63" s="138">
        <v>0</v>
      </c>
      <c r="J63" s="138">
        <v>0</v>
      </c>
      <c r="K63" s="138"/>
      <c r="L63" s="138">
        <v>0</v>
      </c>
      <c r="M63" s="138"/>
      <c r="N63" s="138">
        <v>0</v>
      </c>
      <c r="O63" s="138">
        <v>0</v>
      </c>
      <c r="P63" s="138">
        <v>0</v>
      </c>
      <c r="Q63" s="138">
        <v>0</v>
      </c>
      <c r="R63" s="138">
        <v>0</v>
      </c>
      <c r="S63" s="138">
        <v>0</v>
      </c>
      <c r="T63" s="138"/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/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27">
        <v>0</v>
      </c>
      <c r="AG63" s="27">
        <v>0</v>
      </c>
      <c r="AH63" s="27">
        <v>0</v>
      </c>
      <c r="AI63" s="27">
        <v>0</v>
      </c>
      <c r="AJ63" s="32">
        <v>0</v>
      </c>
      <c r="AK63" s="32">
        <v>0</v>
      </c>
      <c r="AL63" s="32">
        <v>0</v>
      </c>
      <c r="AM63" s="32">
        <v>0</v>
      </c>
      <c r="AN63" s="32">
        <v>0</v>
      </c>
      <c r="AO63" s="32">
        <v>0</v>
      </c>
    </row>
    <row r="64" spans="1:41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138">
        <v>0</v>
      </c>
      <c r="I64" s="138">
        <v>0</v>
      </c>
      <c r="J64" s="138">
        <v>0</v>
      </c>
      <c r="K64" s="138"/>
      <c r="L64" s="138">
        <v>0</v>
      </c>
      <c r="M64" s="138"/>
      <c r="N64" s="138">
        <v>0</v>
      </c>
      <c r="O64" s="138">
        <v>0</v>
      </c>
      <c r="P64" s="138">
        <v>0</v>
      </c>
      <c r="Q64" s="138">
        <v>0</v>
      </c>
      <c r="R64" s="138">
        <v>0</v>
      </c>
      <c r="S64" s="138">
        <v>0</v>
      </c>
      <c r="T64" s="138"/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/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27">
        <v>0</v>
      </c>
      <c r="AG64" s="27">
        <v>0</v>
      </c>
      <c r="AH64" s="27">
        <v>0</v>
      </c>
      <c r="AI64" s="27">
        <v>0</v>
      </c>
      <c r="AJ64" s="32">
        <v>0</v>
      </c>
      <c r="AK64" s="32">
        <v>0</v>
      </c>
      <c r="AL64" s="32">
        <v>0</v>
      </c>
      <c r="AM64" s="32">
        <v>0</v>
      </c>
      <c r="AN64" s="32">
        <v>0</v>
      </c>
      <c r="AO64" s="32">
        <v>0</v>
      </c>
    </row>
    <row r="65" spans="1:41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2"/>
        <v>0.53672975122006972</v>
      </c>
      <c r="F65" s="37">
        <f t="shared" si="3"/>
        <v>0.46327024877993028</v>
      </c>
      <c r="G65" s="52"/>
      <c r="H65" s="138">
        <v>65</v>
      </c>
      <c r="I65" s="138">
        <v>16</v>
      </c>
      <c r="J65" s="138">
        <v>5</v>
      </c>
      <c r="K65" s="138"/>
      <c r="L65" s="138">
        <v>5</v>
      </c>
      <c r="M65" s="138"/>
      <c r="N65" s="138">
        <v>6</v>
      </c>
      <c r="O65" s="138">
        <v>65</v>
      </c>
      <c r="P65" s="138">
        <v>16</v>
      </c>
      <c r="Q65" s="138">
        <v>16</v>
      </c>
      <c r="R65" s="138">
        <v>16</v>
      </c>
      <c r="S65" s="138">
        <v>17</v>
      </c>
      <c r="T65" s="138"/>
      <c r="U65" s="13">
        <v>65</v>
      </c>
      <c r="V65" s="13">
        <v>16</v>
      </c>
      <c r="W65" s="13">
        <v>16</v>
      </c>
      <c r="X65" s="13">
        <v>16</v>
      </c>
      <c r="Y65" s="13">
        <v>17</v>
      </c>
      <c r="Z65" s="13"/>
      <c r="AA65" s="13">
        <v>65</v>
      </c>
      <c r="AB65" s="13">
        <v>16</v>
      </c>
      <c r="AC65" s="13">
        <v>16</v>
      </c>
      <c r="AD65" s="13">
        <v>16</v>
      </c>
      <c r="AE65" s="13">
        <v>17</v>
      </c>
      <c r="AF65" s="27">
        <v>35</v>
      </c>
      <c r="AG65" s="27">
        <v>9</v>
      </c>
      <c r="AH65" s="27">
        <v>9</v>
      </c>
      <c r="AI65" s="27">
        <v>9</v>
      </c>
      <c r="AJ65" s="32">
        <v>8</v>
      </c>
      <c r="AK65" s="32">
        <v>30</v>
      </c>
      <c r="AL65" s="32">
        <v>7</v>
      </c>
      <c r="AM65" s="32">
        <v>7</v>
      </c>
      <c r="AN65" s="32">
        <v>7</v>
      </c>
      <c r="AO65" s="32">
        <v>9</v>
      </c>
    </row>
    <row r="66" spans="1:41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2"/>
        <v>0.53672975122006972</v>
      </c>
      <c r="F66" s="37">
        <f t="shared" si="3"/>
        <v>0.46327024877993028</v>
      </c>
      <c r="G66" s="52"/>
      <c r="H66" s="138">
        <v>2887</v>
      </c>
      <c r="I66" s="138">
        <v>722</v>
      </c>
      <c r="J66" s="138">
        <v>241</v>
      </c>
      <c r="K66" s="138"/>
      <c r="L66" s="138">
        <v>241</v>
      </c>
      <c r="M66" s="138"/>
      <c r="N66" s="138">
        <v>240</v>
      </c>
      <c r="O66" s="138">
        <v>2887</v>
      </c>
      <c r="P66" s="138">
        <v>722</v>
      </c>
      <c r="Q66" s="138">
        <v>722</v>
      </c>
      <c r="R66" s="138">
        <v>722</v>
      </c>
      <c r="S66" s="138">
        <v>721</v>
      </c>
      <c r="T66" s="138">
        <v>3000</v>
      </c>
      <c r="U66" s="13">
        <v>5887</v>
      </c>
      <c r="V66" s="13">
        <v>2222</v>
      </c>
      <c r="W66" s="13">
        <v>2222</v>
      </c>
      <c r="X66" s="13">
        <v>722</v>
      </c>
      <c r="Y66" s="13">
        <v>721</v>
      </c>
      <c r="Z66" s="13"/>
      <c r="AA66" s="13">
        <v>5887</v>
      </c>
      <c r="AB66" s="13">
        <v>2222</v>
      </c>
      <c r="AC66" s="13">
        <v>2222</v>
      </c>
      <c r="AD66" s="13">
        <v>722</v>
      </c>
      <c r="AE66" s="13">
        <v>721</v>
      </c>
      <c r="AF66" s="27">
        <v>3160</v>
      </c>
      <c r="AG66" s="27">
        <v>1193</v>
      </c>
      <c r="AH66" s="27">
        <v>1193</v>
      </c>
      <c r="AI66" s="27">
        <v>388</v>
      </c>
      <c r="AJ66" s="32">
        <v>386</v>
      </c>
      <c r="AK66" s="32">
        <v>2727</v>
      </c>
      <c r="AL66" s="32">
        <v>1029</v>
      </c>
      <c r="AM66" s="32">
        <v>1029</v>
      </c>
      <c r="AN66" s="32">
        <v>334</v>
      </c>
      <c r="AO66" s="32">
        <v>335</v>
      </c>
    </row>
    <row r="67" spans="1:41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2"/>
        <v>0.53672975122006972</v>
      </c>
      <c r="F67" s="37">
        <f t="shared" si="3"/>
        <v>0.46327024877993028</v>
      </c>
      <c r="G67" s="52"/>
      <c r="H67" s="138">
        <v>500</v>
      </c>
      <c r="I67" s="138">
        <v>125</v>
      </c>
      <c r="J67" s="138">
        <v>42</v>
      </c>
      <c r="K67" s="138"/>
      <c r="L67" s="138">
        <v>42</v>
      </c>
      <c r="M67" s="138"/>
      <c r="N67" s="138">
        <v>41</v>
      </c>
      <c r="O67" s="138">
        <v>500</v>
      </c>
      <c r="P67" s="138">
        <v>125</v>
      </c>
      <c r="Q67" s="138">
        <v>125</v>
      </c>
      <c r="R67" s="138">
        <v>125</v>
      </c>
      <c r="S67" s="138">
        <v>125</v>
      </c>
      <c r="T67" s="138"/>
      <c r="U67" s="13">
        <v>500</v>
      </c>
      <c r="V67" s="13">
        <v>125</v>
      </c>
      <c r="W67" s="13">
        <v>125</v>
      </c>
      <c r="X67" s="13">
        <v>125</v>
      </c>
      <c r="Y67" s="13">
        <v>125</v>
      </c>
      <c r="Z67" s="13"/>
      <c r="AA67" s="13">
        <v>500</v>
      </c>
      <c r="AB67" s="13">
        <v>125</v>
      </c>
      <c r="AC67" s="13">
        <v>125</v>
      </c>
      <c r="AD67" s="13">
        <v>125</v>
      </c>
      <c r="AE67" s="13">
        <v>125</v>
      </c>
      <c r="AF67" s="27">
        <v>268</v>
      </c>
      <c r="AG67" s="27">
        <v>67</v>
      </c>
      <c r="AH67" s="27">
        <v>67</v>
      </c>
      <c r="AI67" s="27">
        <v>67</v>
      </c>
      <c r="AJ67" s="32">
        <v>67</v>
      </c>
      <c r="AK67" s="32">
        <v>232</v>
      </c>
      <c r="AL67" s="32">
        <v>58</v>
      </c>
      <c r="AM67" s="32">
        <v>58</v>
      </c>
      <c r="AN67" s="32">
        <v>58</v>
      </c>
      <c r="AO67" s="32">
        <v>58</v>
      </c>
    </row>
    <row r="68" spans="1:41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138">
        <v>0</v>
      </c>
      <c r="I68" s="138">
        <v>0</v>
      </c>
      <c r="J68" s="138">
        <v>0</v>
      </c>
      <c r="K68" s="138"/>
      <c r="L68" s="138">
        <v>0</v>
      </c>
      <c r="M68" s="138"/>
      <c r="N68" s="138">
        <v>0</v>
      </c>
      <c r="O68" s="138">
        <v>0</v>
      </c>
      <c r="P68" s="138">
        <v>0</v>
      </c>
      <c r="Q68" s="138">
        <v>0</v>
      </c>
      <c r="R68" s="138">
        <v>0</v>
      </c>
      <c r="S68" s="138">
        <v>0</v>
      </c>
      <c r="T68" s="138"/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/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27">
        <v>0</v>
      </c>
      <c r="AG68" s="27">
        <v>0</v>
      </c>
      <c r="AH68" s="27">
        <v>0</v>
      </c>
      <c r="AI68" s="27">
        <v>0</v>
      </c>
      <c r="AJ68" s="32">
        <v>0</v>
      </c>
      <c r="AK68" s="32">
        <v>0</v>
      </c>
      <c r="AL68" s="32">
        <v>0</v>
      </c>
      <c r="AM68" s="32">
        <v>0</v>
      </c>
      <c r="AN68" s="32">
        <v>0</v>
      </c>
      <c r="AO68" s="32">
        <v>0</v>
      </c>
    </row>
    <row r="69" spans="1:41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138">
        <v>0</v>
      </c>
      <c r="I69" s="138">
        <v>0</v>
      </c>
      <c r="J69" s="138">
        <v>0</v>
      </c>
      <c r="K69" s="138"/>
      <c r="L69" s="138">
        <v>0</v>
      </c>
      <c r="M69" s="138"/>
      <c r="N69" s="138">
        <v>0</v>
      </c>
      <c r="O69" s="138">
        <v>0</v>
      </c>
      <c r="P69" s="138">
        <v>0</v>
      </c>
      <c r="Q69" s="138">
        <v>0</v>
      </c>
      <c r="R69" s="138">
        <v>0</v>
      </c>
      <c r="S69" s="138">
        <v>0</v>
      </c>
      <c r="T69" s="138"/>
      <c r="U69" s="13">
        <v>0</v>
      </c>
      <c r="V69" s="13">
        <v>0</v>
      </c>
      <c r="W69" s="13">
        <v>0</v>
      </c>
      <c r="X69" s="13">
        <v>0</v>
      </c>
      <c r="Y69" s="13">
        <v>0</v>
      </c>
      <c r="Z69" s="13"/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27">
        <v>0</v>
      </c>
      <c r="AG69" s="27">
        <v>0</v>
      </c>
      <c r="AH69" s="27">
        <v>0</v>
      </c>
      <c r="AI69" s="27">
        <v>0</v>
      </c>
      <c r="AJ69" s="32">
        <v>0</v>
      </c>
      <c r="AK69" s="32">
        <v>0</v>
      </c>
      <c r="AL69" s="32">
        <v>0</v>
      </c>
      <c r="AM69" s="32">
        <v>0</v>
      </c>
      <c r="AN69" s="32">
        <v>0</v>
      </c>
      <c r="AO69" s="32">
        <v>0</v>
      </c>
    </row>
    <row r="70" spans="1:41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138">
        <v>0</v>
      </c>
      <c r="I70" s="138">
        <v>0</v>
      </c>
      <c r="J70" s="138">
        <v>0</v>
      </c>
      <c r="K70" s="138"/>
      <c r="L70" s="138">
        <v>0</v>
      </c>
      <c r="M70" s="138"/>
      <c r="N70" s="138">
        <v>0</v>
      </c>
      <c r="O70" s="138">
        <v>0</v>
      </c>
      <c r="P70" s="138">
        <v>0</v>
      </c>
      <c r="Q70" s="138">
        <v>0</v>
      </c>
      <c r="R70" s="138">
        <v>0</v>
      </c>
      <c r="S70" s="138">
        <v>0</v>
      </c>
      <c r="T70" s="138"/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/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27">
        <v>0</v>
      </c>
      <c r="AG70" s="27">
        <v>0</v>
      </c>
      <c r="AH70" s="27">
        <v>0</v>
      </c>
      <c r="AI70" s="27">
        <v>0</v>
      </c>
      <c r="AJ70" s="32">
        <v>0</v>
      </c>
      <c r="AK70" s="32">
        <v>0</v>
      </c>
      <c r="AL70" s="32">
        <v>0</v>
      </c>
      <c r="AM70" s="32">
        <v>0</v>
      </c>
      <c r="AN70" s="32">
        <v>0</v>
      </c>
      <c r="AO70" s="32">
        <v>0</v>
      </c>
    </row>
    <row r="71" spans="1:41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138">
        <v>0</v>
      </c>
      <c r="I71" s="138">
        <v>0</v>
      </c>
      <c r="J71" s="138">
        <v>0</v>
      </c>
      <c r="K71" s="138"/>
      <c r="L71" s="138">
        <v>0</v>
      </c>
      <c r="M71" s="138"/>
      <c r="N71" s="138">
        <v>0</v>
      </c>
      <c r="O71" s="138">
        <v>0</v>
      </c>
      <c r="P71" s="138">
        <v>0</v>
      </c>
      <c r="Q71" s="138">
        <v>0</v>
      </c>
      <c r="R71" s="138">
        <v>0</v>
      </c>
      <c r="S71" s="138">
        <v>0</v>
      </c>
      <c r="T71" s="138"/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/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27">
        <v>0</v>
      </c>
      <c r="AG71" s="27">
        <v>0</v>
      </c>
      <c r="AH71" s="27">
        <v>0</v>
      </c>
      <c r="AI71" s="27">
        <v>0</v>
      </c>
      <c r="AJ71" s="32">
        <v>0</v>
      </c>
      <c r="AK71" s="32">
        <v>0</v>
      </c>
      <c r="AL71" s="32">
        <v>0</v>
      </c>
      <c r="AM71" s="32">
        <v>0</v>
      </c>
      <c r="AN71" s="32">
        <v>0</v>
      </c>
      <c r="AO71" s="32">
        <v>0</v>
      </c>
    </row>
    <row r="72" spans="1:41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138">
        <v>0</v>
      </c>
      <c r="I72" s="138">
        <v>0</v>
      </c>
      <c r="J72" s="138">
        <v>0</v>
      </c>
      <c r="K72" s="138"/>
      <c r="L72" s="138">
        <v>0</v>
      </c>
      <c r="M72" s="138"/>
      <c r="N72" s="138">
        <v>0</v>
      </c>
      <c r="O72" s="138">
        <v>0</v>
      </c>
      <c r="P72" s="138">
        <v>0</v>
      </c>
      <c r="Q72" s="138">
        <v>0</v>
      </c>
      <c r="R72" s="138">
        <v>0</v>
      </c>
      <c r="S72" s="138">
        <v>0</v>
      </c>
      <c r="T72" s="138"/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/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27">
        <v>0</v>
      </c>
      <c r="AG72" s="27">
        <v>0</v>
      </c>
      <c r="AH72" s="27">
        <v>0</v>
      </c>
      <c r="AI72" s="27">
        <v>0</v>
      </c>
      <c r="AJ72" s="32">
        <v>0</v>
      </c>
      <c r="AK72" s="32">
        <v>0</v>
      </c>
      <c r="AL72" s="32">
        <v>0</v>
      </c>
      <c r="AM72" s="32">
        <v>0</v>
      </c>
      <c r="AN72" s="32">
        <v>0</v>
      </c>
      <c r="AO72" s="32">
        <v>0</v>
      </c>
    </row>
    <row r="73" spans="1:41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138">
        <v>0</v>
      </c>
      <c r="I73" s="138">
        <v>0</v>
      </c>
      <c r="J73" s="138">
        <v>0</v>
      </c>
      <c r="K73" s="138"/>
      <c r="L73" s="138">
        <v>0</v>
      </c>
      <c r="M73" s="138"/>
      <c r="N73" s="138">
        <v>0</v>
      </c>
      <c r="O73" s="138">
        <v>0</v>
      </c>
      <c r="P73" s="138">
        <v>0</v>
      </c>
      <c r="Q73" s="138">
        <v>0</v>
      </c>
      <c r="R73" s="138">
        <v>0</v>
      </c>
      <c r="S73" s="138">
        <v>0</v>
      </c>
      <c r="T73" s="138"/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/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27">
        <v>0</v>
      </c>
      <c r="AG73" s="27">
        <v>0</v>
      </c>
      <c r="AH73" s="27">
        <v>0</v>
      </c>
      <c r="AI73" s="27">
        <v>0</v>
      </c>
      <c r="AJ73" s="32">
        <v>0</v>
      </c>
      <c r="AK73" s="32">
        <v>0</v>
      </c>
      <c r="AL73" s="32">
        <v>0</v>
      </c>
      <c r="AM73" s="32">
        <v>0</v>
      </c>
      <c r="AN73" s="32">
        <v>0</v>
      </c>
      <c r="AO73" s="32">
        <v>0</v>
      </c>
    </row>
    <row r="74" spans="1:41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138">
        <v>0</v>
      </c>
      <c r="I74" s="138">
        <v>0</v>
      </c>
      <c r="J74" s="138">
        <v>0</v>
      </c>
      <c r="K74" s="138"/>
      <c r="L74" s="138">
        <v>0</v>
      </c>
      <c r="M74" s="138"/>
      <c r="N74" s="138">
        <v>0</v>
      </c>
      <c r="O74" s="138">
        <v>0</v>
      </c>
      <c r="P74" s="138">
        <v>0</v>
      </c>
      <c r="Q74" s="138">
        <v>0</v>
      </c>
      <c r="R74" s="138">
        <v>0</v>
      </c>
      <c r="S74" s="138">
        <v>0</v>
      </c>
      <c r="T74" s="138"/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/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27">
        <v>0</v>
      </c>
      <c r="AG74" s="27">
        <v>0</v>
      </c>
      <c r="AH74" s="27">
        <v>0</v>
      </c>
      <c r="AI74" s="27">
        <v>0</v>
      </c>
      <c r="AJ74" s="32">
        <v>0</v>
      </c>
      <c r="AK74" s="32">
        <v>0</v>
      </c>
      <c r="AL74" s="32">
        <v>0</v>
      </c>
      <c r="AM74" s="32">
        <v>0</v>
      </c>
      <c r="AN74" s="32">
        <v>0</v>
      </c>
      <c r="AO74" s="32">
        <v>0</v>
      </c>
    </row>
    <row r="75" spans="1:41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138">
        <v>0</v>
      </c>
      <c r="I75" s="138">
        <v>0</v>
      </c>
      <c r="J75" s="138">
        <v>0</v>
      </c>
      <c r="K75" s="138"/>
      <c r="L75" s="138">
        <v>0</v>
      </c>
      <c r="M75" s="138"/>
      <c r="N75" s="138">
        <v>0</v>
      </c>
      <c r="O75" s="138">
        <v>0</v>
      </c>
      <c r="P75" s="138">
        <v>0</v>
      </c>
      <c r="Q75" s="138">
        <v>0</v>
      </c>
      <c r="R75" s="138">
        <v>0</v>
      </c>
      <c r="S75" s="138">
        <v>0</v>
      </c>
      <c r="T75" s="138"/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/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27">
        <v>0</v>
      </c>
      <c r="AG75" s="27">
        <v>0</v>
      </c>
      <c r="AH75" s="27">
        <v>0</v>
      </c>
      <c r="AI75" s="27">
        <v>0</v>
      </c>
      <c r="AJ75" s="32">
        <v>0</v>
      </c>
      <c r="AK75" s="32">
        <v>0</v>
      </c>
      <c r="AL75" s="32">
        <v>0</v>
      </c>
      <c r="AM75" s="32">
        <v>0</v>
      </c>
      <c r="AN75" s="32">
        <v>0</v>
      </c>
      <c r="AO75" s="32">
        <v>0</v>
      </c>
    </row>
    <row r="76" spans="1:41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138">
        <v>0</v>
      </c>
      <c r="I76" s="138">
        <v>0</v>
      </c>
      <c r="J76" s="138">
        <v>0</v>
      </c>
      <c r="K76" s="138"/>
      <c r="L76" s="138">
        <v>0</v>
      </c>
      <c r="M76" s="138"/>
      <c r="N76" s="138">
        <v>0</v>
      </c>
      <c r="O76" s="138">
        <v>0</v>
      </c>
      <c r="P76" s="138">
        <v>0</v>
      </c>
      <c r="Q76" s="138">
        <v>0</v>
      </c>
      <c r="R76" s="138">
        <v>0</v>
      </c>
      <c r="S76" s="138">
        <v>0</v>
      </c>
      <c r="T76" s="138"/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/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27">
        <v>0</v>
      </c>
      <c r="AG76" s="27">
        <v>0</v>
      </c>
      <c r="AH76" s="27">
        <v>0</v>
      </c>
      <c r="AI76" s="27">
        <v>0</v>
      </c>
      <c r="AJ76" s="32">
        <v>0</v>
      </c>
      <c r="AK76" s="32">
        <v>0</v>
      </c>
      <c r="AL76" s="32">
        <v>0</v>
      </c>
      <c r="AM76" s="32">
        <v>0</v>
      </c>
      <c r="AN76" s="32">
        <v>0</v>
      </c>
      <c r="AO76" s="32">
        <v>0</v>
      </c>
    </row>
    <row r="77" spans="1:41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138">
        <v>0</v>
      </c>
      <c r="I77" s="138">
        <v>0</v>
      </c>
      <c r="J77" s="138">
        <v>0</v>
      </c>
      <c r="K77" s="138"/>
      <c r="L77" s="138">
        <v>0</v>
      </c>
      <c r="M77" s="138"/>
      <c r="N77" s="138">
        <v>0</v>
      </c>
      <c r="O77" s="138">
        <v>0</v>
      </c>
      <c r="P77" s="138">
        <v>0</v>
      </c>
      <c r="Q77" s="138">
        <v>0</v>
      </c>
      <c r="R77" s="138">
        <v>0</v>
      </c>
      <c r="S77" s="138">
        <v>0</v>
      </c>
      <c r="T77" s="138"/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/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27">
        <v>0</v>
      </c>
      <c r="AG77" s="27">
        <v>0</v>
      </c>
      <c r="AH77" s="27">
        <v>0</v>
      </c>
      <c r="AI77" s="27">
        <v>0</v>
      </c>
      <c r="AJ77" s="32">
        <v>0</v>
      </c>
      <c r="AK77" s="32">
        <v>0</v>
      </c>
      <c r="AL77" s="32">
        <v>0</v>
      </c>
      <c r="AM77" s="32">
        <v>0</v>
      </c>
      <c r="AN77" s="32">
        <v>0</v>
      </c>
      <c r="AO77" s="32">
        <v>0</v>
      </c>
    </row>
    <row r="78" spans="1:41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138">
        <v>0</v>
      </c>
      <c r="I78" s="138">
        <v>0</v>
      </c>
      <c r="J78" s="138">
        <v>0</v>
      </c>
      <c r="K78" s="138"/>
      <c r="L78" s="138">
        <v>0</v>
      </c>
      <c r="M78" s="138"/>
      <c r="N78" s="138">
        <v>0</v>
      </c>
      <c r="O78" s="138">
        <v>0</v>
      </c>
      <c r="P78" s="138">
        <v>0</v>
      </c>
      <c r="Q78" s="138">
        <v>0</v>
      </c>
      <c r="R78" s="138">
        <v>0</v>
      </c>
      <c r="S78" s="138">
        <v>0</v>
      </c>
      <c r="T78" s="138"/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/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27">
        <v>0</v>
      </c>
      <c r="AG78" s="27">
        <v>0</v>
      </c>
      <c r="AH78" s="27">
        <v>0</v>
      </c>
      <c r="AI78" s="27">
        <v>0</v>
      </c>
      <c r="AJ78" s="32">
        <v>0</v>
      </c>
      <c r="AK78" s="32">
        <v>0</v>
      </c>
      <c r="AL78" s="32">
        <v>0</v>
      </c>
      <c r="AM78" s="32">
        <v>0</v>
      </c>
      <c r="AN78" s="32">
        <v>0</v>
      </c>
      <c r="AO78" s="32">
        <v>0</v>
      </c>
    </row>
    <row r="79" spans="1:41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138">
        <v>0</v>
      </c>
      <c r="I79" s="138">
        <v>0</v>
      </c>
      <c r="J79" s="138">
        <v>0</v>
      </c>
      <c r="K79" s="138"/>
      <c r="L79" s="138">
        <v>0</v>
      </c>
      <c r="M79" s="138"/>
      <c r="N79" s="138">
        <v>0</v>
      </c>
      <c r="O79" s="138">
        <v>0</v>
      </c>
      <c r="P79" s="138">
        <v>0</v>
      </c>
      <c r="Q79" s="138">
        <v>0</v>
      </c>
      <c r="R79" s="138">
        <v>0</v>
      </c>
      <c r="S79" s="138">
        <v>0</v>
      </c>
      <c r="T79" s="138"/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/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27">
        <v>0</v>
      </c>
      <c r="AG79" s="27">
        <v>0</v>
      </c>
      <c r="AH79" s="27">
        <v>0</v>
      </c>
      <c r="AI79" s="27">
        <v>0</v>
      </c>
      <c r="AJ79" s="32">
        <v>0</v>
      </c>
      <c r="AK79" s="32">
        <v>0</v>
      </c>
      <c r="AL79" s="32">
        <v>0</v>
      </c>
      <c r="AM79" s="32">
        <v>0</v>
      </c>
      <c r="AN79" s="32">
        <v>0</v>
      </c>
      <c r="AO79" s="32">
        <v>0</v>
      </c>
    </row>
    <row r="80" spans="1:41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138">
        <v>20000</v>
      </c>
      <c r="I80" s="138">
        <v>5000</v>
      </c>
      <c r="J80" s="138">
        <v>1667</v>
      </c>
      <c r="K80" s="138"/>
      <c r="L80" s="138">
        <v>1667</v>
      </c>
      <c r="M80" s="138"/>
      <c r="N80" s="138">
        <v>1666</v>
      </c>
      <c r="O80" s="138">
        <v>20000</v>
      </c>
      <c r="P80" s="138">
        <v>5000</v>
      </c>
      <c r="Q80" s="138">
        <v>5000</v>
      </c>
      <c r="R80" s="138">
        <v>5000</v>
      </c>
      <c r="S80" s="138">
        <v>5000</v>
      </c>
      <c r="T80" s="138"/>
      <c r="U80" s="13">
        <v>20000</v>
      </c>
      <c r="V80" s="13">
        <v>5000</v>
      </c>
      <c r="W80" s="13">
        <v>5000</v>
      </c>
      <c r="X80" s="13">
        <v>5000</v>
      </c>
      <c r="Y80" s="13">
        <v>5000</v>
      </c>
      <c r="Z80" s="13"/>
      <c r="AA80" s="13">
        <v>20000</v>
      </c>
      <c r="AB80" s="13">
        <v>5000</v>
      </c>
      <c r="AC80" s="13">
        <v>5000</v>
      </c>
      <c r="AD80" s="13">
        <v>5000</v>
      </c>
      <c r="AE80" s="13">
        <v>5000</v>
      </c>
      <c r="AF80" s="27">
        <v>0</v>
      </c>
      <c r="AG80" s="27">
        <v>0</v>
      </c>
      <c r="AH80" s="27">
        <v>0</v>
      </c>
      <c r="AI80" s="27">
        <v>0</v>
      </c>
      <c r="AJ80" s="32">
        <v>0</v>
      </c>
      <c r="AK80" s="32">
        <v>0</v>
      </c>
      <c r="AL80" s="32">
        <v>0</v>
      </c>
      <c r="AM80" s="32">
        <v>0</v>
      </c>
      <c r="AN80" s="32">
        <v>0</v>
      </c>
      <c r="AO80" s="32">
        <v>0</v>
      </c>
    </row>
    <row r="81" spans="1:41" s="4" customFormat="1" ht="15.75" x14ac:dyDescent="0.25">
      <c r="A81" s="28"/>
      <c r="B81" s="33" t="s">
        <v>74</v>
      </c>
      <c r="C81" s="40">
        <f>SUM(C7:C80)</f>
        <v>8397563</v>
      </c>
      <c r="D81" s="40">
        <f>SUM(D7:D80)</f>
        <v>7052450</v>
      </c>
      <c r="E81" s="40">
        <f t="shared" ref="E81" si="4">C81/(C81+D81)</f>
        <v>0.54353112842040974</v>
      </c>
      <c r="F81" s="40">
        <f t="shared" ref="F81" si="5">1-E81</f>
        <v>0.45646887157959026</v>
      </c>
      <c r="G81" s="54">
        <f t="shared" ref="G81:AJ81" si="6">SUM(G7:G80)</f>
        <v>822585</v>
      </c>
      <c r="H81" s="139">
        <f t="shared" si="6"/>
        <v>1470535</v>
      </c>
      <c r="I81" s="139">
        <f t="shared" si="6"/>
        <v>367638</v>
      </c>
      <c r="J81" s="139">
        <f t="shared" si="6"/>
        <v>122549</v>
      </c>
      <c r="K81" s="139">
        <f t="shared" si="6"/>
        <v>0</v>
      </c>
      <c r="L81" s="139">
        <f t="shared" si="6"/>
        <v>122549</v>
      </c>
      <c r="M81" s="139"/>
      <c r="N81" s="139">
        <f t="shared" si="6"/>
        <v>122540</v>
      </c>
      <c r="O81" s="139">
        <f t="shared" si="6"/>
        <v>1470535</v>
      </c>
      <c r="P81" s="139">
        <f t="shared" si="6"/>
        <v>367638</v>
      </c>
      <c r="Q81" s="139">
        <f t="shared" si="6"/>
        <v>367638</v>
      </c>
      <c r="R81" s="139">
        <f t="shared" si="6"/>
        <v>367638</v>
      </c>
      <c r="S81" s="139">
        <f t="shared" si="6"/>
        <v>367621</v>
      </c>
      <c r="T81" s="139">
        <f t="shared" si="6"/>
        <v>0</v>
      </c>
      <c r="U81" s="8">
        <f t="shared" si="6"/>
        <v>1470535</v>
      </c>
      <c r="V81" s="8">
        <f>SUM(V7:V80)</f>
        <v>367638</v>
      </c>
      <c r="W81" s="8">
        <f t="shared" ref="W81:Y81" si="7">SUM(W7:W80)</f>
        <v>367638</v>
      </c>
      <c r="X81" s="8">
        <f t="shared" si="7"/>
        <v>367638</v>
      </c>
      <c r="Y81" s="8">
        <f t="shared" si="7"/>
        <v>367621</v>
      </c>
      <c r="Z81" s="8">
        <f t="shared" si="6"/>
        <v>0</v>
      </c>
      <c r="AA81" s="8">
        <f t="shared" ref="AA81:AE81" si="8">SUM(AA7:AA80)</f>
        <v>1470535</v>
      </c>
      <c r="AB81" s="8">
        <f t="shared" si="8"/>
        <v>367638</v>
      </c>
      <c r="AC81" s="8">
        <f t="shared" si="8"/>
        <v>367638</v>
      </c>
      <c r="AD81" s="8">
        <f t="shared" si="8"/>
        <v>367638</v>
      </c>
      <c r="AE81" s="8">
        <f t="shared" si="8"/>
        <v>367621</v>
      </c>
      <c r="AF81" s="8">
        <f t="shared" si="6"/>
        <v>792360</v>
      </c>
      <c r="AG81" s="8">
        <f t="shared" si="6"/>
        <v>199610</v>
      </c>
      <c r="AH81" s="8">
        <f t="shared" si="6"/>
        <v>199610</v>
      </c>
      <c r="AI81" s="8">
        <f t="shared" si="6"/>
        <v>192915</v>
      </c>
      <c r="AJ81" s="8">
        <f t="shared" si="6"/>
        <v>200225</v>
      </c>
      <c r="AK81" s="159">
        <f t="shared" ref="AK81" si="9">U81-AF81</f>
        <v>678175</v>
      </c>
      <c r="AL81" s="159">
        <f t="shared" ref="AL81" si="10">V81-AG81</f>
        <v>168028</v>
      </c>
      <c r="AM81" s="159">
        <f t="shared" ref="AM81" si="11">W81-AH81</f>
        <v>168028</v>
      </c>
      <c r="AN81" s="159">
        <f t="shared" ref="AN81" si="12">X81-AI81</f>
        <v>174723</v>
      </c>
      <c r="AO81" s="159">
        <f t="shared" ref="AO81" si="13">Y81-AJ81</f>
        <v>167396</v>
      </c>
    </row>
    <row r="82" spans="1:41" x14ac:dyDescent="0.2">
      <c r="H82" s="140">
        <f>H81-H80</f>
        <v>1450535</v>
      </c>
      <c r="I82" s="135">
        <v>367638</v>
      </c>
      <c r="J82" s="135">
        <v>122549</v>
      </c>
      <c r="L82" s="135">
        <v>122549</v>
      </c>
      <c r="N82" s="135">
        <v>122540</v>
      </c>
      <c r="AK82" s="10"/>
    </row>
    <row r="83" spans="1:41" x14ac:dyDescent="0.2">
      <c r="C83" s="58"/>
      <c r="D83" s="58"/>
      <c r="E83" s="58"/>
      <c r="F83" s="58"/>
      <c r="H83" s="140">
        <v>1450535</v>
      </c>
    </row>
    <row r="87" spans="1:41" ht="10.5" customHeight="1" x14ac:dyDescent="0.2"/>
  </sheetData>
  <sheetProtection sheet="1" objects="1" scenarios="1"/>
  <autoFilter ref="A6:AO6">
    <sortState ref="A9:W85">
      <sortCondition ref="A6"/>
    </sortState>
  </autoFilter>
  <mergeCells count="36">
    <mergeCell ref="Z4:Z6"/>
    <mergeCell ref="A4:A6"/>
    <mergeCell ref="C4:F4"/>
    <mergeCell ref="G4:G6"/>
    <mergeCell ref="AF4:AJ4"/>
    <mergeCell ref="C5:D5"/>
    <mergeCell ref="E5:F5"/>
    <mergeCell ref="AF5:AF6"/>
    <mergeCell ref="AG5:AJ5"/>
    <mergeCell ref="I5:I6"/>
    <mergeCell ref="Q5:Q6"/>
    <mergeCell ref="R5:R6"/>
    <mergeCell ref="S5:S6"/>
    <mergeCell ref="J5:N5"/>
    <mergeCell ref="X5:X6"/>
    <mergeCell ref="Y5:Y6"/>
    <mergeCell ref="AA4:AA6"/>
    <mergeCell ref="AC5:AC6"/>
    <mergeCell ref="AD5:AD6"/>
    <mergeCell ref="AE5:AE6"/>
    <mergeCell ref="AK4:AO4"/>
    <mergeCell ref="AK5:AK6"/>
    <mergeCell ref="AL5:AO5"/>
    <mergeCell ref="AB4:AE4"/>
    <mergeCell ref="AB5:AB6"/>
    <mergeCell ref="H4:H6"/>
    <mergeCell ref="B4:B6"/>
    <mergeCell ref="P5:P6"/>
    <mergeCell ref="I4:N4"/>
    <mergeCell ref="O4:O6"/>
    <mergeCell ref="P4:S4"/>
    <mergeCell ref="T4:T6"/>
    <mergeCell ref="U4:U6"/>
    <mergeCell ref="V4:Y4"/>
    <mergeCell ref="V5:V6"/>
    <mergeCell ref="W5:W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9"/>
  <sheetViews>
    <sheetView zoomScale="70" zoomScaleNormal="70" workbookViewId="0">
      <pane xSplit="2" ySplit="6" topLeftCell="L7" activePane="bottomRight" state="frozen"/>
      <selection pane="topRight" activeCell="C1" sqref="C1"/>
      <selection pane="bottomLeft" activeCell="A7" sqref="A7"/>
      <selection pane="bottomRight" activeCell="V13" sqref="V13"/>
    </sheetView>
  </sheetViews>
  <sheetFormatPr defaultRowHeight="15" x14ac:dyDescent="0.2"/>
  <cols>
    <col min="1" max="1" width="9.140625" style="1" customWidth="1"/>
    <col min="2" max="2" width="50.85546875" style="1" customWidth="1"/>
    <col min="3" max="9" width="19.85546875" style="1" customWidth="1"/>
    <col min="10" max="10" width="17.7109375" style="1" customWidth="1"/>
    <col min="11" max="11" width="9.140625" style="1"/>
    <col min="12" max="12" width="16.28515625" style="1" customWidth="1"/>
    <col min="13" max="13" width="9.140625" style="1"/>
    <col min="14" max="14" width="17.5703125" style="1" customWidth="1"/>
    <col min="15" max="15" width="9.140625" style="1"/>
    <col min="16" max="16" width="20" style="1" customWidth="1"/>
    <col min="17" max="17" width="13" style="1" customWidth="1"/>
    <col min="18" max="18" width="18.28515625" style="1" customWidth="1"/>
    <col min="19" max="19" width="9.140625" style="1"/>
    <col min="20" max="20" width="16.28515625" style="1" customWidth="1"/>
    <col min="21" max="21" width="9.7109375" style="1" bestFit="1" customWidth="1"/>
    <col min="22" max="22" width="18.7109375" style="1" customWidth="1"/>
    <col min="23" max="16384" width="9.140625" style="1"/>
  </cols>
  <sheetData>
    <row r="1" spans="1:22" x14ac:dyDescent="0.2">
      <c r="I1" s="25" t="s">
        <v>252</v>
      </c>
    </row>
    <row r="3" spans="1:22" ht="15.75" x14ac:dyDescent="0.25">
      <c r="A3" s="326" t="s">
        <v>251</v>
      </c>
      <c r="B3" s="326"/>
      <c r="C3" s="326"/>
      <c r="D3" s="326"/>
      <c r="E3" s="326"/>
      <c r="F3" s="326"/>
      <c r="G3" s="326"/>
      <c r="H3" s="326"/>
      <c r="I3" s="326"/>
    </row>
    <row r="5" spans="1:22" s="75" customFormat="1" ht="45.75" customHeight="1" x14ac:dyDescent="0.2">
      <c r="A5" s="327" t="s">
        <v>80</v>
      </c>
      <c r="B5" s="327" t="s">
        <v>81</v>
      </c>
      <c r="C5" s="324" t="s">
        <v>82</v>
      </c>
      <c r="D5" s="324"/>
      <c r="E5" s="324" t="s">
        <v>83</v>
      </c>
      <c r="F5" s="324"/>
      <c r="G5" s="324" t="s">
        <v>28</v>
      </c>
      <c r="H5" s="324"/>
      <c r="I5" s="324" t="s">
        <v>84</v>
      </c>
      <c r="J5" s="324"/>
      <c r="K5" s="324" t="s">
        <v>85</v>
      </c>
      <c r="L5" s="324"/>
      <c r="M5" s="324" t="s">
        <v>25</v>
      </c>
      <c r="N5" s="324"/>
      <c r="O5" s="324" t="s">
        <v>59</v>
      </c>
      <c r="P5" s="324"/>
      <c r="Q5" s="324" t="s">
        <v>86</v>
      </c>
      <c r="R5" s="324"/>
      <c r="S5" s="324" t="s">
        <v>75</v>
      </c>
      <c r="T5" s="324"/>
      <c r="U5" s="324" t="s">
        <v>87</v>
      </c>
      <c r="V5" s="324"/>
    </row>
    <row r="6" spans="1:22" s="75" customFormat="1" ht="63.75" customHeight="1" x14ac:dyDescent="0.2">
      <c r="A6" s="328"/>
      <c r="B6" s="328"/>
      <c r="C6" s="76" t="s">
        <v>164</v>
      </c>
      <c r="D6" s="76" t="s">
        <v>253</v>
      </c>
      <c r="E6" s="76" t="s">
        <v>164</v>
      </c>
      <c r="F6" s="76" t="s">
        <v>253</v>
      </c>
      <c r="G6" s="76" t="s">
        <v>164</v>
      </c>
      <c r="H6" s="76" t="s">
        <v>253</v>
      </c>
      <c r="I6" s="76" t="s">
        <v>164</v>
      </c>
      <c r="J6" s="76" t="s">
        <v>253</v>
      </c>
      <c r="K6" s="76" t="s">
        <v>164</v>
      </c>
      <c r="L6" s="76" t="s">
        <v>253</v>
      </c>
      <c r="M6" s="76" t="s">
        <v>164</v>
      </c>
      <c r="N6" s="76" t="s">
        <v>253</v>
      </c>
      <c r="O6" s="76" t="s">
        <v>164</v>
      </c>
      <c r="P6" s="76" t="s">
        <v>253</v>
      </c>
      <c r="Q6" s="76" t="s">
        <v>164</v>
      </c>
      <c r="R6" s="76" t="s">
        <v>253</v>
      </c>
      <c r="S6" s="76" t="s">
        <v>164</v>
      </c>
      <c r="T6" s="76" t="s">
        <v>253</v>
      </c>
      <c r="U6" s="76" t="s">
        <v>164</v>
      </c>
      <c r="V6" s="76" t="s">
        <v>253</v>
      </c>
    </row>
    <row r="7" spans="1:22" s="75" customFormat="1" ht="14.25" x14ac:dyDescent="0.2">
      <c r="A7" s="325" t="s">
        <v>165</v>
      </c>
      <c r="B7" s="325"/>
      <c r="C7" s="21"/>
      <c r="D7" s="21"/>
      <c r="E7" s="21"/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/>
      <c r="S7" s="21"/>
      <c r="T7" s="21"/>
      <c r="U7" s="22"/>
      <c r="V7" s="77"/>
    </row>
    <row r="8" spans="1:22" s="79" customFormat="1" ht="51" x14ac:dyDescent="0.25">
      <c r="A8" s="322" t="s">
        <v>166</v>
      </c>
      <c r="B8" s="80" t="s">
        <v>88</v>
      </c>
      <c r="C8" s="23">
        <v>11</v>
      </c>
      <c r="D8" s="78">
        <v>2049949.5499999998</v>
      </c>
      <c r="E8" s="23"/>
      <c r="F8" s="78">
        <v>0</v>
      </c>
      <c r="G8" s="23"/>
      <c r="H8" s="78">
        <v>0</v>
      </c>
      <c r="I8" s="23"/>
      <c r="J8" s="78">
        <v>0</v>
      </c>
      <c r="K8" s="23"/>
      <c r="L8" s="78">
        <v>0</v>
      </c>
      <c r="M8" s="23"/>
      <c r="N8" s="78">
        <v>0</v>
      </c>
      <c r="O8" s="23"/>
      <c r="P8" s="78">
        <v>0</v>
      </c>
      <c r="Q8" s="23"/>
      <c r="R8" s="78">
        <v>0</v>
      </c>
      <c r="S8" s="23"/>
      <c r="T8" s="78">
        <v>0</v>
      </c>
      <c r="U8" s="23">
        <f>C8+E8+G8+I8+K8+M8+O8+Q8+S8</f>
        <v>11</v>
      </c>
      <c r="V8" s="78">
        <f>D8+F8+H8+J8+L8+N8+P8+R8+T8</f>
        <v>2049949.5499999998</v>
      </c>
    </row>
    <row r="9" spans="1:22" s="79" customFormat="1" ht="76.5" x14ac:dyDescent="0.25">
      <c r="A9" s="322"/>
      <c r="B9" s="80" t="s">
        <v>167</v>
      </c>
      <c r="C9" s="23"/>
      <c r="D9" s="78">
        <v>0</v>
      </c>
      <c r="E9" s="23"/>
      <c r="F9" s="78">
        <v>0</v>
      </c>
      <c r="G9" s="23"/>
      <c r="H9" s="78">
        <v>0</v>
      </c>
      <c r="I9" s="23"/>
      <c r="J9" s="78">
        <v>0</v>
      </c>
      <c r="K9" s="23"/>
      <c r="L9" s="78">
        <v>0</v>
      </c>
      <c r="M9" s="23"/>
      <c r="N9" s="78">
        <v>0</v>
      </c>
      <c r="O9" s="23"/>
      <c r="P9" s="78">
        <v>0</v>
      </c>
      <c r="Q9" s="23"/>
      <c r="R9" s="78">
        <v>0</v>
      </c>
      <c r="S9" s="23"/>
      <c r="T9" s="78">
        <v>0</v>
      </c>
      <c r="U9" s="23">
        <f t="shared" ref="U9:V72" si="0">C9+E9+G9+I9+K9+M9+O9+Q9+S9</f>
        <v>0</v>
      </c>
      <c r="V9" s="78">
        <f t="shared" si="0"/>
        <v>0</v>
      </c>
    </row>
    <row r="10" spans="1:22" s="79" customFormat="1" ht="38.25" x14ac:dyDescent="0.25">
      <c r="A10" s="322"/>
      <c r="B10" s="80" t="s">
        <v>168</v>
      </c>
      <c r="C10" s="23"/>
      <c r="D10" s="78">
        <v>0</v>
      </c>
      <c r="E10" s="23"/>
      <c r="F10" s="78">
        <v>0</v>
      </c>
      <c r="G10" s="23"/>
      <c r="H10" s="78">
        <v>0</v>
      </c>
      <c r="I10" s="23"/>
      <c r="J10" s="78">
        <v>0</v>
      </c>
      <c r="K10" s="23"/>
      <c r="L10" s="78">
        <v>0</v>
      </c>
      <c r="M10" s="23"/>
      <c r="N10" s="78">
        <v>0</v>
      </c>
      <c r="O10" s="23"/>
      <c r="P10" s="78">
        <v>0</v>
      </c>
      <c r="Q10" s="23"/>
      <c r="R10" s="78">
        <v>0</v>
      </c>
      <c r="S10" s="23"/>
      <c r="T10" s="78">
        <v>0</v>
      </c>
      <c r="U10" s="23">
        <f t="shared" si="0"/>
        <v>0</v>
      </c>
      <c r="V10" s="78">
        <f t="shared" si="0"/>
        <v>0</v>
      </c>
    </row>
    <row r="11" spans="1:22" s="79" customFormat="1" ht="25.5" x14ac:dyDescent="0.25">
      <c r="A11" s="81">
        <v>2</v>
      </c>
      <c r="B11" s="80" t="s">
        <v>169</v>
      </c>
      <c r="C11" s="23"/>
      <c r="D11" s="78">
        <v>0</v>
      </c>
      <c r="E11" s="23"/>
      <c r="F11" s="78">
        <v>0</v>
      </c>
      <c r="G11" s="23"/>
      <c r="H11" s="78">
        <v>0</v>
      </c>
      <c r="I11" s="23"/>
      <c r="J11" s="78">
        <v>0</v>
      </c>
      <c r="K11" s="23"/>
      <c r="L11" s="78">
        <v>0</v>
      </c>
      <c r="M11" s="23"/>
      <c r="N11" s="78">
        <v>0</v>
      </c>
      <c r="O11" s="23"/>
      <c r="P11" s="78">
        <v>0</v>
      </c>
      <c r="Q11" s="23"/>
      <c r="R11" s="78">
        <v>0</v>
      </c>
      <c r="S11" s="23"/>
      <c r="T11" s="78">
        <v>0</v>
      </c>
      <c r="U11" s="23">
        <f t="shared" si="0"/>
        <v>0</v>
      </c>
      <c r="V11" s="78">
        <f t="shared" si="0"/>
        <v>0</v>
      </c>
    </row>
    <row r="12" spans="1:22" s="85" customFormat="1" x14ac:dyDescent="0.25">
      <c r="A12" s="323" t="s">
        <v>170</v>
      </c>
      <c r="B12" s="323"/>
      <c r="C12" s="84"/>
      <c r="D12" s="78"/>
      <c r="E12" s="84"/>
      <c r="F12" s="78"/>
      <c r="G12" s="84"/>
      <c r="H12" s="78"/>
      <c r="I12" s="84"/>
      <c r="J12" s="78"/>
      <c r="K12" s="84"/>
      <c r="L12" s="78"/>
      <c r="M12" s="84"/>
      <c r="N12" s="78"/>
      <c r="O12" s="84"/>
      <c r="P12" s="78"/>
      <c r="Q12" s="84"/>
      <c r="R12" s="78"/>
      <c r="S12" s="84"/>
      <c r="T12" s="78"/>
      <c r="U12" s="23">
        <f t="shared" si="0"/>
        <v>0</v>
      </c>
      <c r="V12" s="78">
        <f t="shared" si="0"/>
        <v>0</v>
      </c>
    </row>
    <row r="13" spans="1:22" s="75" customFormat="1" ht="89.25" x14ac:dyDescent="0.2">
      <c r="A13" s="322">
        <v>3</v>
      </c>
      <c r="B13" s="80" t="s">
        <v>171</v>
      </c>
      <c r="C13" s="23"/>
      <c r="D13" s="78">
        <v>0</v>
      </c>
      <c r="E13" s="23">
        <v>40</v>
      </c>
      <c r="F13" s="78">
        <v>5797019.5999999996</v>
      </c>
      <c r="G13" s="23"/>
      <c r="H13" s="78">
        <v>0</v>
      </c>
      <c r="I13" s="23"/>
      <c r="J13" s="78">
        <v>0</v>
      </c>
      <c r="K13" s="23"/>
      <c r="L13" s="78">
        <v>0</v>
      </c>
      <c r="M13" s="23"/>
      <c r="N13" s="78">
        <v>0</v>
      </c>
      <c r="O13" s="23"/>
      <c r="P13" s="78">
        <v>0</v>
      </c>
      <c r="Q13" s="23"/>
      <c r="R13" s="78">
        <v>0</v>
      </c>
      <c r="S13" s="23"/>
      <c r="T13" s="78">
        <v>0</v>
      </c>
      <c r="U13" s="23">
        <f t="shared" si="0"/>
        <v>40</v>
      </c>
      <c r="V13" s="78">
        <f t="shared" si="0"/>
        <v>5797019.5999999996</v>
      </c>
    </row>
    <row r="14" spans="1:22" s="75" customFormat="1" ht="114.75" x14ac:dyDescent="0.2">
      <c r="A14" s="322"/>
      <c r="B14" s="80" t="s">
        <v>89</v>
      </c>
      <c r="C14" s="23"/>
      <c r="D14" s="78">
        <v>0</v>
      </c>
      <c r="E14" s="23"/>
      <c r="F14" s="78">
        <v>0</v>
      </c>
      <c r="G14" s="23"/>
      <c r="H14" s="78">
        <v>0</v>
      </c>
      <c r="I14" s="23"/>
      <c r="J14" s="78">
        <v>0</v>
      </c>
      <c r="K14" s="23"/>
      <c r="L14" s="78">
        <v>0</v>
      </c>
      <c r="M14" s="23"/>
      <c r="N14" s="78">
        <v>0</v>
      </c>
      <c r="O14" s="23"/>
      <c r="P14" s="78">
        <v>0</v>
      </c>
      <c r="Q14" s="23"/>
      <c r="R14" s="78">
        <v>0</v>
      </c>
      <c r="S14" s="23"/>
      <c r="T14" s="78">
        <v>0</v>
      </c>
      <c r="U14" s="23">
        <f t="shared" si="0"/>
        <v>0</v>
      </c>
      <c r="V14" s="78">
        <f t="shared" si="0"/>
        <v>0</v>
      </c>
    </row>
    <row r="15" spans="1:22" s="75" customFormat="1" ht="76.5" x14ac:dyDescent="0.2">
      <c r="A15" s="81">
        <v>4</v>
      </c>
      <c r="B15" s="80" t="s">
        <v>172</v>
      </c>
      <c r="C15" s="23">
        <v>3</v>
      </c>
      <c r="D15" s="78">
        <v>663143.42999999993</v>
      </c>
      <c r="E15" s="23"/>
      <c r="F15" s="78">
        <v>0</v>
      </c>
      <c r="G15" s="23"/>
      <c r="H15" s="78">
        <v>0</v>
      </c>
      <c r="I15" s="23"/>
      <c r="J15" s="78">
        <v>0</v>
      </c>
      <c r="K15" s="23"/>
      <c r="L15" s="78">
        <v>0</v>
      </c>
      <c r="M15" s="23"/>
      <c r="N15" s="78">
        <v>0</v>
      </c>
      <c r="O15" s="23"/>
      <c r="P15" s="78">
        <v>0</v>
      </c>
      <c r="Q15" s="23"/>
      <c r="R15" s="78">
        <v>0</v>
      </c>
      <c r="S15" s="23"/>
      <c r="T15" s="78">
        <v>0</v>
      </c>
      <c r="U15" s="23">
        <f t="shared" si="0"/>
        <v>3</v>
      </c>
      <c r="V15" s="78">
        <f t="shared" si="0"/>
        <v>663143.42999999993</v>
      </c>
    </row>
    <row r="16" spans="1:22" s="85" customFormat="1" x14ac:dyDescent="0.25">
      <c r="A16" s="323" t="s">
        <v>173</v>
      </c>
      <c r="B16" s="323"/>
      <c r="C16" s="84"/>
      <c r="D16" s="78"/>
      <c r="E16" s="84"/>
      <c r="F16" s="78"/>
      <c r="G16" s="84"/>
      <c r="H16" s="78"/>
      <c r="I16" s="84"/>
      <c r="J16" s="78"/>
      <c r="K16" s="84"/>
      <c r="L16" s="78"/>
      <c r="M16" s="84"/>
      <c r="N16" s="78"/>
      <c r="O16" s="84"/>
      <c r="P16" s="78"/>
      <c r="Q16" s="84"/>
      <c r="R16" s="78"/>
      <c r="S16" s="84"/>
      <c r="T16" s="78"/>
      <c r="U16" s="23">
        <f t="shared" si="0"/>
        <v>0</v>
      </c>
      <c r="V16" s="78">
        <f t="shared" si="0"/>
        <v>0</v>
      </c>
    </row>
    <row r="17" spans="1:22" s="75" customFormat="1" ht="102" x14ac:dyDescent="0.2">
      <c r="A17" s="322">
        <v>5</v>
      </c>
      <c r="B17" s="80" t="s">
        <v>174</v>
      </c>
      <c r="C17" s="23">
        <v>75</v>
      </c>
      <c r="D17" s="78">
        <v>11245455</v>
      </c>
      <c r="E17" s="23"/>
      <c r="F17" s="78">
        <v>0</v>
      </c>
      <c r="G17" s="23"/>
      <c r="H17" s="78">
        <v>0</v>
      </c>
      <c r="I17" s="23"/>
      <c r="J17" s="78">
        <v>0</v>
      </c>
      <c r="K17" s="23"/>
      <c r="L17" s="78">
        <v>0</v>
      </c>
      <c r="M17" s="23"/>
      <c r="N17" s="78">
        <v>0</v>
      </c>
      <c r="O17" s="23"/>
      <c r="P17" s="78">
        <v>0</v>
      </c>
      <c r="Q17" s="23"/>
      <c r="R17" s="78">
        <v>0</v>
      </c>
      <c r="S17" s="23"/>
      <c r="T17" s="78">
        <v>0</v>
      </c>
      <c r="U17" s="23">
        <f t="shared" si="0"/>
        <v>75</v>
      </c>
      <c r="V17" s="78">
        <f t="shared" si="0"/>
        <v>11245455</v>
      </c>
    </row>
    <row r="18" spans="1:22" s="75" customFormat="1" ht="89.25" x14ac:dyDescent="0.2">
      <c r="A18" s="322"/>
      <c r="B18" s="80" t="s">
        <v>175</v>
      </c>
      <c r="C18" s="23"/>
      <c r="D18" s="78">
        <v>0</v>
      </c>
      <c r="E18" s="23"/>
      <c r="F18" s="78">
        <v>0</v>
      </c>
      <c r="G18" s="23"/>
      <c r="H18" s="78">
        <v>0</v>
      </c>
      <c r="I18" s="23"/>
      <c r="J18" s="78">
        <v>0</v>
      </c>
      <c r="K18" s="23"/>
      <c r="L18" s="78">
        <v>0</v>
      </c>
      <c r="M18" s="23"/>
      <c r="N18" s="78">
        <v>0</v>
      </c>
      <c r="O18" s="23"/>
      <c r="P18" s="78">
        <v>0</v>
      </c>
      <c r="Q18" s="23"/>
      <c r="R18" s="78">
        <v>0</v>
      </c>
      <c r="S18" s="23"/>
      <c r="T18" s="78">
        <v>0</v>
      </c>
      <c r="U18" s="23">
        <f t="shared" si="0"/>
        <v>0</v>
      </c>
      <c r="V18" s="78">
        <f t="shared" si="0"/>
        <v>0</v>
      </c>
    </row>
    <row r="19" spans="1:22" s="85" customFormat="1" x14ac:dyDescent="0.25">
      <c r="A19" s="323" t="s">
        <v>176</v>
      </c>
      <c r="B19" s="323"/>
      <c r="C19" s="84"/>
      <c r="D19" s="78"/>
      <c r="E19" s="84"/>
      <c r="F19" s="78"/>
      <c r="G19" s="84"/>
      <c r="H19" s="78"/>
      <c r="I19" s="84"/>
      <c r="J19" s="78"/>
      <c r="K19" s="84"/>
      <c r="L19" s="78"/>
      <c r="M19" s="84"/>
      <c r="N19" s="78"/>
      <c r="O19" s="84"/>
      <c r="P19" s="78"/>
      <c r="Q19" s="84"/>
      <c r="R19" s="78"/>
      <c r="S19" s="84"/>
      <c r="T19" s="78"/>
      <c r="U19" s="23">
        <f t="shared" si="0"/>
        <v>0</v>
      </c>
      <c r="V19" s="78">
        <f t="shared" si="0"/>
        <v>0</v>
      </c>
    </row>
    <row r="20" spans="1:22" s="75" customFormat="1" ht="114.75" x14ac:dyDescent="0.2">
      <c r="A20" s="81">
        <v>6</v>
      </c>
      <c r="B20" s="80" t="s">
        <v>177</v>
      </c>
      <c r="C20" s="23"/>
      <c r="D20" s="78">
        <v>0</v>
      </c>
      <c r="E20" s="23"/>
      <c r="F20" s="78">
        <v>0</v>
      </c>
      <c r="G20" s="23"/>
      <c r="H20" s="78">
        <v>0</v>
      </c>
      <c r="I20" s="23"/>
      <c r="J20" s="78">
        <v>0</v>
      </c>
      <c r="K20" s="23"/>
      <c r="L20" s="78">
        <v>0</v>
      </c>
      <c r="M20" s="23"/>
      <c r="N20" s="78">
        <v>0</v>
      </c>
      <c r="O20" s="23"/>
      <c r="P20" s="78">
        <v>0</v>
      </c>
      <c r="Q20" s="23"/>
      <c r="R20" s="78">
        <v>0</v>
      </c>
      <c r="S20" s="23"/>
      <c r="T20" s="78">
        <v>0</v>
      </c>
      <c r="U20" s="23">
        <f t="shared" si="0"/>
        <v>0</v>
      </c>
      <c r="V20" s="78">
        <f t="shared" si="0"/>
        <v>0</v>
      </c>
    </row>
    <row r="21" spans="1:22" s="75" customFormat="1" ht="38.25" x14ac:dyDescent="0.2">
      <c r="A21" s="81">
        <v>7</v>
      </c>
      <c r="B21" s="80" t="s">
        <v>178</v>
      </c>
      <c r="C21" s="23"/>
      <c r="D21" s="78">
        <v>0</v>
      </c>
      <c r="E21" s="23"/>
      <c r="F21" s="78">
        <v>0</v>
      </c>
      <c r="G21" s="23"/>
      <c r="H21" s="78">
        <v>0</v>
      </c>
      <c r="I21" s="23"/>
      <c r="J21" s="78">
        <v>0</v>
      </c>
      <c r="K21" s="23"/>
      <c r="L21" s="78">
        <v>0</v>
      </c>
      <c r="M21" s="23"/>
      <c r="N21" s="78">
        <v>0</v>
      </c>
      <c r="O21" s="23"/>
      <c r="P21" s="78">
        <v>0</v>
      </c>
      <c r="Q21" s="23"/>
      <c r="R21" s="78">
        <v>0</v>
      </c>
      <c r="S21" s="23"/>
      <c r="T21" s="78">
        <v>0</v>
      </c>
      <c r="U21" s="23">
        <f t="shared" si="0"/>
        <v>0</v>
      </c>
      <c r="V21" s="78">
        <f t="shared" si="0"/>
        <v>0</v>
      </c>
    </row>
    <row r="22" spans="1:22" s="75" customFormat="1" ht="14.25" x14ac:dyDescent="0.2">
      <c r="A22" s="323" t="s">
        <v>179</v>
      </c>
      <c r="B22" s="323"/>
      <c r="C22" s="23"/>
      <c r="D22" s="78"/>
      <c r="E22" s="23"/>
      <c r="F22" s="78"/>
      <c r="G22" s="23"/>
      <c r="H22" s="78"/>
      <c r="I22" s="23"/>
      <c r="J22" s="78"/>
      <c r="K22" s="23"/>
      <c r="L22" s="78"/>
      <c r="M22" s="23"/>
      <c r="N22" s="78"/>
      <c r="O22" s="23"/>
      <c r="P22" s="78"/>
      <c r="Q22" s="23"/>
      <c r="R22" s="78"/>
      <c r="S22" s="23"/>
      <c r="T22" s="78"/>
      <c r="U22" s="23">
        <f t="shared" si="0"/>
        <v>0</v>
      </c>
      <c r="V22" s="78">
        <f t="shared" si="0"/>
        <v>0</v>
      </c>
    </row>
    <row r="23" spans="1:22" s="75" customFormat="1" ht="51" x14ac:dyDescent="0.2">
      <c r="A23" s="81">
        <v>8</v>
      </c>
      <c r="B23" s="80" t="s">
        <v>180</v>
      </c>
      <c r="C23" s="23"/>
      <c r="D23" s="78">
        <v>0</v>
      </c>
      <c r="E23" s="23"/>
      <c r="F23" s="78">
        <v>0</v>
      </c>
      <c r="G23" s="23"/>
      <c r="H23" s="78">
        <v>0</v>
      </c>
      <c r="I23" s="23"/>
      <c r="J23" s="78">
        <v>0</v>
      </c>
      <c r="K23" s="23"/>
      <c r="L23" s="78">
        <v>0</v>
      </c>
      <c r="M23" s="23"/>
      <c r="N23" s="78">
        <v>0</v>
      </c>
      <c r="O23" s="23"/>
      <c r="P23" s="78">
        <v>0</v>
      </c>
      <c r="Q23" s="23"/>
      <c r="R23" s="78">
        <v>0</v>
      </c>
      <c r="S23" s="23"/>
      <c r="T23" s="78">
        <v>0</v>
      </c>
      <c r="U23" s="23">
        <f t="shared" si="0"/>
        <v>0</v>
      </c>
      <c r="V23" s="78">
        <f t="shared" si="0"/>
        <v>0</v>
      </c>
    </row>
    <row r="24" spans="1:22" s="75" customFormat="1" ht="14.25" x14ac:dyDescent="0.2">
      <c r="A24" s="323" t="s">
        <v>181</v>
      </c>
      <c r="B24" s="323"/>
      <c r="C24" s="23"/>
      <c r="D24" s="78"/>
      <c r="E24" s="23"/>
      <c r="F24" s="78"/>
      <c r="G24" s="23"/>
      <c r="H24" s="78"/>
      <c r="I24" s="23"/>
      <c r="J24" s="78"/>
      <c r="K24" s="23"/>
      <c r="L24" s="78"/>
      <c r="M24" s="23"/>
      <c r="N24" s="78"/>
      <c r="O24" s="23"/>
      <c r="P24" s="78"/>
      <c r="Q24" s="23"/>
      <c r="R24" s="78"/>
      <c r="S24" s="23"/>
      <c r="T24" s="78"/>
      <c r="U24" s="23">
        <f t="shared" si="0"/>
        <v>0</v>
      </c>
      <c r="V24" s="78">
        <f t="shared" si="0"/>
        <v>0</v>
      </c>
    </row>
    <row r="25" spans="1:22" s="75" customFormat="1" ht="51" x14ac:dyDescent="0.2">
      <c r="A25" s="81">
        <v>9</v>
      </c>
      <c r="B25" s="80" t="s">
        <v>182</v>
      </c>
      <c r="C25" s="23"/>
      <c r="D25" s="78">
        <v>0</v>
      </c>
      <c r="E25" s="23"/>
      <c r="F25" s="78">
        <v>0</v>
      </c>
      <c r="G25" s="23"/>
      <c r="H25" s="78">
        <v>0</v>
      </c>
      <c r="I25" s="23"/>
      <c r="J25" s="78">
        <v>0</v>
      </c>
      <c r="K25" s="23"/>
      <c r="L25" s="78">
        <v>0</v>
      </c>
      <c r="M25" s="23"/>
      <c r="N25" s="78">
        <v>0</v>
      </c>
      <c r="O25" s="23"/>
      <c r="P25" s="78">
        <v>0</v>
      </c>
      <c r="Q25" s="23"/>
      <c r="R25" s="78">
        <v>0</v>
      </c>
      <c r="S25" s="23"/>
      <c r="T25" s="78">
        <v>0</v>
      </c>
      <c r="U25" s="23">
        <f t="shared" si="0"/>
        <v>0</v>
      </c>
      <c r="V25" s="78">
        <f t="shared" si="0"/>
        <v>0</v>
      </c>
    </row>
    <row r="26" spans="1:22" s="75" customFormat="1" ht="14.25" x14ac:dyDescent="0.2">
      <c r="A26" s="323" t="s">
        <v>183</v>
      </c>
      <c r="B26" s="323"/>
      <c r="C26" s="23"/>
      <c r="D26" s="78"/>
      <c r="E26" s="23"/>
      <c r="F26" s="78"/>
      <c r="G26" s="23"/>
      <c r="H26" s="78"/>
      <c r="I26" s="23"/>
      <c r="J26" s="78"/>
      <c r="K26" s="23"/>
      <c r="L26" s="78"/>
      <c r="M26" s="23"/>
      <c r="N26" s="78"/>
      <c r="O26" s="23"/>
      <c r="P26" s="78"/>
      <c r="Q26" s="23"/>
      <c r="R26" s="78"/>
      <c r="S26" s="23"/>
      <c r="T26" s="78"/>
      <c r="U26" s="23">
        <f t="shared" si="0"/>
        <v>0</v>
      </c>
      <c r="V26" s="78">
        <f t="shared" si="0"/>
        <v>0</v>
      </c>
    </row>
    <row r="27" spans="1:22" s="75" customFormat="1" ht="51" x14ac:dyDescent="0.2">
      <c r="A27" s="81">
        <v>10</v>
      </c>
      <c r="B27" s="80" t="s">
        <v>184</v>
      </c>
      <c r="C27" s="23">
        <v>5</v>
      </c>
      <c r="D27" s="78">
        <v>3060298.4000000004</v>
      </c>
      <c r="E27" s="23"/>
      <c r="F27" s="78">
        <v>0</v>
      </c>
      <c r="G27" s="23"/>
      <c r="H27" s="78">
        <v>0</v>
      </c>
      <c r="I27" s="23"/>
      <c r="J27" s="78">
        <v>0</v>
      </c>
      <c r="K27" s="23"/>
      <c r="L27" s="78">
        <v>0</v>
      </c>
      <c r="M27" s="23"/>
      <c r="N27" s="78">
        <v>0</v>
      </c>
      <c r="O27" s="23"/>
      <c r="P27" s="78">
        <v>0</v>
      </c>
      <c r="Q27" s="23"/>
      <c r="R27" s="78">
        <v>0</v>
      </c>
      <c r="S27" s="23"/>
      <c r="T27" s="78">
        <v>0</v>
      </c>
      <c r="U27" s="23">
        <f t="shared" si="0"/>
        <v>5</v>
      </c>
      <c r="V27" s="78">
        <f t="shared" si="0"/>
        <v>3060298.4000000004</v>
      </c>
    </row>
    <row r="28" spans="1:22" s="75" customFormat="1" ht="51" x14ac:dyDescent="0.2">
      <c r="A28" s="81">
        <v>11</v>
      </c>
      <c r="B28" s="80" t="s">
        <v>185</v>
      </c>
      <c r="C28" s="23">
        <v>1</v>
      </c>
      <c r="D28" s="78">
        <v>1768784.05</v>
      </c>
      <c r="E28" s="23"/>
      <c r="F28" s="78">
        <v>0</v>
      </c>
      <c r="G28" s="23"/>
      <c r="H28" s="78">
        <v>0</v>
      </c>
      <c r="I28" s="23"/>
      <c r="J28" s="78">
        <v>0</v>
      </c>
      <c r="K28" s="23"/>
      <c r="L28" s="78">
        <v>0</v>
      </c>
      <c r="M28" s="23"/>
      <c r="N28" s="78">
        <v>0</v>
      </c>
      <c r="O28" s="23"/>
      <c r="P28" s="78">
        <v>0</v>
      </c>
      <c r="Q28" s="23"/>
      <c r="R28" s="78">
        <v>0</v>
      </c>
      <c r="S28" s="23"/>
      <c r="T28" s="78">
        <v>0</v>
      </c>
      <c r="U28" s="23">
        <f t="shared" si="0"/>
        <v>1</v>
      </c>
      <c r="V28" s="78">
        <f t="shared" si="0"/>
        <v>1768784.05</v>
      </c>
    </row>
    <row r="29" spans="1:22" s="75" customFormat="1" ht="14.25" x14ac:dyDescent="0.2">
      <c r="A29" s="323" t="s">
        <v>186</v>
      </c>
      <c r="B29" s="323"/>
      <c r="C29" s="23"/>
      <c r="D29" s="78"/>
      <c r="E29" s="23"/>
      <c r="F29" s="78"/>
      <c r="G29" s="23"/>
      <c r="H29" s="78"/>
      <c r="I29" s="23"/>
      <c r="J29" s="78"/>
      <c r="K29" s="23"/>
      <c r="L29" s="78"/>
      <c r="M29" s="23"/>
      <c r="N29" s="78"/>
      <c r="O29" s="23"/>
      <c r="P29" s="78"/>
      <c r="Q29" s="23"/>
      <c r="R29" s="78"/>
      <c r="S29" s="23"/>
      <c r="T29" s="78"/>
      <c r="U29" s="23">
        <f t="shared" si="0"/>
        <v>0</v>
      </c>
      <c r="V29" s="78">
        <f t="shared" si="0"/>
        <v>0</v>
      </c>
    </row>
    <row r="30" spans="1:22" s="75" customFormat="1" ht="89.25" x14ac:dyDescent="0.2">
      <c r="A30" s="322">
        <v>12</v>
      </c>
      <c r="B30" s="80" t="s">
        <v>187</v>
      </c>
      <c r="C30" s="23">
        <v>38</v>
      </c>
      <c r="D30" s="78">
        <v>6931415.8399999999</v>
      </c>
      <c r="E30" s="23"/>
      <c r="F30" s="78">
        <v>0</v>
      </c>
      <c r="G30" s="23"/>
      <c r="H30" s="78">
        <v>0</v>
      </c>
      <c r="I30" s="23"/>
      <c r="J30" s="78">
        <v>0</v>
      </c>
      <c r="K30" s="23"/>
      <c r="L30" s="78">
        <v>0</v>
      </c>
      <c r="M30" s="23"/>
      <c r="N30" s="78">
        <v>0</v>
      </c>
      <c r="O30" s="23"/>
      <c r="P30" s="78">
        <v>0</v>
      </c>
      <c r="Q30" s="23"/>
      <c r="R30" s="78">
        <v>0</v>
      </c>
      <c r="S30" s="23"/>
      <c r="T30" s="78">
        <v>0</v>
      </c>
      <c r="U30" s="23">
        <f t="shared" si="0"/>
        <v>38</v>
      </c>
      <c r="V30" s="78">
        <f t="shared" si="0"/>
        <v>6931415.8399999999</v>
      </c>
    </row>
    <row r="31" spans="1:22" s="75" customFormat="1" ht="63.75" x14ac:dyDescent="0.2">
      <c r="A31" s="322"/>
      <c r="B31" s="80" t="s">
        <v>90</v>
      </c>
      <c r="C31" s="23"/>
      <c r="D31" s="78">
        <v>0</v>
      </c>
      <c r="E31" s="23"/>
      <c r="F31" s="78">
        <v>0</v>
      </c>
      <c r="G31" s="23"/>
      <c r="H31" s="78">
        <v>0</v>
      </c>
      <c r="I31" s="23"/>
      <c r="J31" s="78">
        <v>0</v>
      </c>
      <c r="K31" s="23"/>
      <c r="L31" s="78">
        <v>0</v>
      </c>
      <c r="M31" s="23"/>
      <c r="N31" s="78">
        <v>0</v>
      </c>
      <c r="O31" s="23"/>
      <c r="P31" s="78">
        <v>0</v>
      </c>
      <c r="Q31" s="23"/>
      <c r="R31" s="78">
        <v>0</v>
      </c>
      <c r="S31" s="23"/>
      <c r="T31" s="78">
        <v>0</v>
      </c>
      <c r="U31" s="23">
        <f t="shared" si="0"/>
        <v>0</v>
      </c>
      <c r="V31" s="78">
        <f t="shared" si="0"/>
        <v>0</v>
      </c>
    </row>
    <row r="32" spans="1:22" s="75" customFormat="1" ht="127.5" x14ac:dyDescent="0.2">
      <c r="A32" s="322"/>
      <c r="B32" s="80" t="s">
        <v>188</v>
      </c>
      <c r="C32" s="23"/>
      <c r="D32" s="78">
        <v>0</v>
      </c>
      <c r="E32" s="23"/>
      <c r="F32" s="78">
        <v>0</v>
      </c>
      <c r="G32" s="23"/>
      <c r="H32" s="78">
        <v>0</v>
      </c>
      <c r="I32" s="23"/>
      <c r="J32" s="78">
        <v>0</v>
      </c>
      <c r="K32" s="23"/>
      <c r="L32" s="78">
        <v>0</v>
      </c>
      <c r="M32" s="23"/>
      <c r="N32" s="78">
        <v>0</v>
      </c>
      <c r="O32" s="23"/>
      <c r="P32" s="78">
        <v>0</v>
      </c>
      <c r="Q32" s="23"/>
      <c r="R32" s="78">
        <v>0</v>
      </c>
      <c r="S32" s="23"/>
      <c r="T32" s="78">
        <v>0</v>
      </c>
      <c r="U32" s="23">
        <f t="shared" si="0"/>
        <v>0</v>
      </c>
      <c r="V32" s="78">
        <f t="shared" si="0"/>
        <v>0</v>
      </c>
    </row>
    <row r="33" spans="1:22" s="75" customFormat="1" ht="63.75" x14ac:dyDescent="0.2">
      <c r="A33" s="322"/>
      <c r="B33" s="80" t="s">
        <v>189</v>
      </c>
      <c r="C33" s="23"/>
      <c r="D33" s="78">
        <v>0</v>
      </c>
      <c r="E33" s="23"/>
      <c r="F33" s="78">
        <v>0</v>
      </c>
      <c r="G33" s="23"/>
      <c r="H33" s="78">
        <v>0</v>
      </c>
      <c r="I33" s="23"/>
      <c r="J33" s="78">
        <v>0</v>
      </c>
      <c r="K33" s="23"/>
      <c r="L33" s="78">
        <v>0</v>
      </c>
      <c r="M33" s="23"/>
      <c r="N33" s="78">
        <v>0</v>
      </c>
      <c r="O33" s="23"/>
      <c r="P33" s="78">
        <v>0</v>
      </c>
      <c r="Q33" s="23"/>
      <c r="R33" s="78">
        <v>0</v>
      </c>
      <c r="S33" s="23"/>
      <c r="T33" s="78">
        <v>0</v>
      </c>
      <c r="U33" s="23">
        <f t="shared" si="0"/>
        <v>0</v>
      </c>
      <c r="V33" s="78">
        <f t="shared" si="0"/>
        <v>0</v>
      </c>
    </row>
    <row r="34" spans="1:22" s="75" customFormat="1" ht="89.25" x14ac:dyDescent="0.2">
      <c r="A34" s="322"/>
      <c r="B34" s="80" t="s">
        <v>91</v>
      </c>
      <c r="C34" s="23"/>
      <c r="D34" s="78">
        <v>0</v>
      </c>
      <c r="E34" s="23"/>
      <c r="F34" s="78">
        <v>0</v>
      </c>
      <c r="G34" s="23"/>
      <c r="H34" s="78">
        <v>0</v>
      </c>
      <c r="I34" s="23"/>
      <c r="J34" s="78">
        <v>0</v>
      </c>
      <c r="K34" s="23"/>
      <c r="L34" s="78">
        <v>0</v>
      </c>
      <c r="M34" s="23"/>
      <c r="N34" s="78">
        <v>0</v>
      </c>
      <c r="O34" s="23"/>
      <c r="P34" s="78">
        <v>0</v>
      </c>
      <c r="Q34" s="23"/>
      <c r="R34" s="78">
        <v>0</v>
      </c>
      <c r="S34" s="23"/>
      <c r="T34" s="78">
        <v>0</v>
      </c>
      <c r="U34" s="23">
        <f t="shared" si="0"/>
        <v>0</v>
      </c>
      <c r="V34" s="78">
        <f t="shared" si="0"/>
        <v>0</v>
      </c>
    </row>
    <row r="35" spans="1:22" s="75" customFormat="1" ht="38.25" x14ac:dyDescent="0.2">
      <c r="A35" s="322"/>
      <c r="B35" s="80" t="s">
        <v>190</v>
      </c>
      <c r="C35" s="23"/>
      <c r="D35" s="78">
        <v>0</v>
      </c>
      <c r="E35" s="23"/>
      <c r="F35" s="78">
        <v>0</v>
      </c>
      <c r="G35" s="23"/>
      <c r="H35" s="78">
        <v>0</v>
      </c>
      <c r="I35" s="23"/>
      <c r="J35" s="78">
        <v>0</v>
      </c>
      <c r="K35" s="23"/>
      <c r="L35" s="78">
        <v>0</v>
      </c>
      <c r="M35" s="23"/>
      <c r="N35" s="78">
        <v>0</v>
      </c>
      <c r="O35" s="23"/>
      <c r="P35" s="78">
        <v>0</v>
      </c>
      <c r="Q35" s="23"/>
      <c r="R35" s="78">
        <v>0</v>
      </c>
      <c r="S35" s="23"/>
      <c r="T35" s="78">
        <v>0</v>
      </c>
      <c r="U35" s="23">
        <f t="shared" si="0"/>
        <v>0</v>
      </c>
      <c r="V35" s="78">
        <f t="shared" si="0"/>
        <v>0</v>
      </c>
    </row>
    <row r="36" spans="1:22" s="75" customFormat="1" ht="25.5" x14ac:dyDescent="0.2">
      <c r="A36" s="322"/>
      <c r="B36" s="80" t="s">
        <v>191</v>
      </c>
      <c r="C36" s="23"/>
      <c r="D36" s="78">
        <v>0</v>
      </c>
      <c r="E36" s="23"/>
      <c r="F36" s="78">
        <v>0</v>
      </c>
      <c r="G36" s="23"/>
      <c r="H36" s="78">
        <v>0</v>
      </c>
      <c r="I36" s="23"/>
      <c r="J36" s="78">
        <v>0</v>
      </c>
      <c r="K36" s="23"/>
      <c r="L36" s="78">
        <v>0</v>
      </c>
      <c r="M36" s="23"/>
      <c r="N36" s="78">
        <v>0</v>
      </c>
      <c r="O36" s="23"/>
      <c r="P36" s="78">
        <v>0</v>
      </c>
      <c r="Q36" s="23"/>
      <c r="R36" s="78">
        <v>0</v>
      </c>
      <c r="S36" s="23"/>
      <c r="T36" s="78">
        <v>0</v>
      </c>
      <c r="U36" s="23">
        <f t="shared" si="0"/>
        <v>0</v>
      </c>
      <c r="V36" s="78">
        <f t="shared" si="0"/>
        <v>0</v>
      </c>
    </row>
    <row r="37" spans="1:22" s="75" customFormat="1" ht="38.25" x14ac:dyDescent="0.2">
      <c r="A37" s="322"/>
      <c r="B37" s="80" t="s">
        <v>92</v>
      </c>
      <c r="C37" s="23"/>
      <c r="D37" s="78">
        <v>0</v>
      </c>
      <c r="E37" s="23"/>
      <c r="F37" s="78">
        <v>0</v>
      </c>
      <c r="G37" s="23"/>
      <c r="H37" s="78">
        <v>0</v>
      </c>
      <c r="I37" s="23"/>
      <c r="J37" s="78">
        <v>0</v>
      </c>
      <c r="K37" s="23"/>
      <c r="L37" s="78">
        <v>0</v>
      </c>
      <c r="M37" s="23"/>
      <c r="N37" s="78">
        <v>0</v>
      </c>
      <c r="O37" s="23"/>
      <c r="P37" s="78">
        <v>0</v>
      </c>
      <c r="Q37" s="23"/>
      <c r="R37" s="78">
        <v>0</v>
      </c>
      <c r="S37" s="23"/>
      <c r="T37" s="78">
        <v>0</v>
      </c>
      <c r="U37" s="23">
        <f t="shared" si="0"/>
        <v>0</v>
      </c>
      <c r="V37" s="78">
        <f t="shared" si="0"/>
        <v>0</v>
      </c>
    </row>
    <row r="38" spans="1:22" s="75" customFormat="1" ht="25.5" x14ac:dyDescent="0.2">
      <c r="A38" s="81">
        <v>13</v>
      </c>
      <c r="B38" s="80" t="s">
        <v>192</v>
      </c>
      <c r="C38" s="23"/>
      <c r="D38" s="78">
        <v>0</v>
      </c>
      <c r="E38" s="23"/>
      <c r="F38" s="78">
        <v>0</v>
      </c>
      <c r="G38" s="23"/>
      <c r="H38" s="78">
        <v>0</v>
      </c>
      <c r="I38" s="23"/>
      <c r="J38" s="78">
        <v>0</v>
      </c>
      <c r="K38" s="23"/>
      <c r="L38" s="78">
        <v>0</v>
      </c>
      <c r="M38" s="23"/>
      <c r="N38" s="78">
        <v>0</v>
      </c>
      <c r="O38" s="23"/>
      <c r="P38" s="78">
        <v>0</v>
      </c>
      <c r="Q38" s="23"/>
      <c r="R38" s="78">
        <v>0</v>
      </c>
      <c r="S38" s="23"/>
      <c r="T38" s="78">
        <v>0</v>
      </c>
      <c r="U38" s="23">
        <f t="shared" si="0"/>
        <v>0</v>
      </c>
      <c r="V38" s="78">
        <f t="shared" si="0"/>
        <v>0</v>
      </c>
    </row>
    <row r="39" spans="1:22" s="75" customFormat="1" ht="76.5" x14ac:dyDescent="0.2">
      <c r="A39" s="81">
        <v>14</v>
      </c>
      <c r="B39" s="80" t="s">
        <v>193</v>
      </c>
      <c r="C39" s="23">
        <v>2</v>
      </c>
      <c r="D39" s="78">
        <v>355199.12</v>
      </c>
      <c r="E39" s="23"/>
      <c r="F39" s="78">
        <v>0</v>
      </c>
      <c r="G39" s="23"/>
      <c r="H39" s="78">
        <v>0</v>
      </c>
      <c r="I39" s="23"/>
      <c r="J39" s="78">
        <v>0</v>
      </c>
      <c r="K39" s="23"/>
      <c r="L39" s="78">
        <v>0</v>
      </c>
      <c r="M39" s="23"/>
      <c r="N39" s="78">
        <v>0</v>
      </c>
      <c r="O39" s="23"/>
      <c r="P39" s="78">
        <v>0</v>
      </c>
      <c r="Q39" s="23"/>
      <c r="R39" s="78">
        <v>0</v>
      </c>
      <c r="S39" s="23"/>
      <c r="T39" s="78">
        <v>0</v>
      </c>
      <c r="U39" s="23">
        <f t="shared" si="0"/>
        <v>2</v>
      </c>
      <c r="V39" s="78">
        <f t="shared" si="0"/>
        <v>355199.12</v>
      </c>
    </row>
    <row r="40" spans="1:22" s="75" customFormat="1" ht="76.5" x14ac:dyDescent="0.2">
      <c r="A40" s="81">
        <v>15</v>
      </c>
      <c r="B40" s="80" t="s">
        <v>194</v>
      </c>
      <c r="C40" s="23">
        <v>2</v>
      </c>
      <c r="D40" s="78">
        <v>510382.56</v>
      </c>
      <c r="E40" s="23"/>
      <c r="F40" s="78">
        <v>0</v>
      </c>
      <c r="G40" s="23"/>
      <c r="H40" s="78">
        <v>0</v>
      </c>
      <c r="I40" s="23"/>
      <c r="J40" s="78">
        <v>0</v>
      </c>
      <c r="K40" s="23"/>
      <c r="L40" s="78">
        <v>0</v>
      </c>
      <c r="M40" s="23"/>
      <c r="N40" s="78">
        <v>0</v>
      </c>
      <c r="O40" s="23"/>
      <c r="P40" s="78">
        <v>0</v>
      </c>
      <c r="Q40" s="23"/>
      <c r="R40" s="78">
        <v>0</v>
      </c>
      <c r="S40" s="23"/>
      <c r="T40" s="78">
        <v>0</v>
      </c>
      <c r="U40" s="23">
        <f t="shared" si="0"/>
        <v>2</v>
      </c>
      <c r="V40" s="78">
        <f t="shared" si="0"/>
        <v>510382.56</v>
      </c>
    </row>
    <row r="41" spans="1:22" s="75" customFormat="1" ht="165.75" x14ac:dyDescent="0.2">
      <c r="A41" s="81">
        <v>16</v>
      </c>
      <c r="B41" s="80" t="s">
        <v>195</v>
      </c>
      <c r="C41" s="23"/>
      <c r="D41" s="78">
        <v>0</v>
      </c>
      <c r="E41" s="23"/>
      <c r="F41" s="78">
        <v>0</v>
      </c>
      <c r="G41" s="23"/>
      <c r="H41" s="78">
        <v>0</v>
      </c>
      <c r="I41" s="23"/>
      <c r="J41" s="78">
        <v>0</v>
      </c>
      <c r="K41" s="23"/>
      <c r="L41" s="78">
        <v>0</v>
      </c>
      <c r="M41" s="23"/>
      <c r="N41" s="78">
        <v>0</v>
      </c>
      <c r="O41" s="23">
        <v>10</v>
      </c>
      <c r="P41" s="78">
        <v>3335072.1</v>
      </c>
      <c r="Q41" s="23"/>
      <c r="R41" s="78">
        <v>0</v>
      </c>
      <c r="S41" s="23"/>
      <c r="T41" s="78">
        <v>0</v>
      </c>
      <c r="U41" s="23">
        <f t="shared" si="0"/>
        <v>10</v>
      </c>
      <c r="V41" s="78">
        <f t="shared" si="0"/>
        <v>3335072.1</v>
      </c>
    </row>
    <row r="42" spans="1:22" s="75" customFormat="1" ht="102" x14ac:dyDescent="0.2">
      <c r="A42" s="81">
        <v>17</v>
      </c>
      <c r="B42" s="80" t="s">
        <v>196</v>
      </c>
      <c r="C42" s="23">
        <v>5</v>
      </c>
      <c r="D42" s="78">
        <v>2231759.8000000003</v>
      </c>
      <c r="E42" s="23"/>
      <c r="F42" s="78">
        <v>0</v>
      </c>
      <c r="G42" s="23"/>
      <c r="H42" s="78">
        <v>0</v>
      </c>
      <c r="I42" s="23"/>
      <c r="J42" s="78">
        <v>0</v>
      </c>
      <c r="K42" s="23"/>
      <c r="L42" s="78">
        <v>0</v>
      </c>
      <c r="M42" s="23"/>
      <c r="N42" s="78">
        <v>0</v>
      </c>
      <c r="O42" s="23"/>
      <c r="P42" s="78">
        <v>0</v>
      </c>
      <c r="Q42" s="23"/>
      <c r="R42" s="78">
        <v>0</v>
      </c>
      <c r="S42" s="23"/>
      <c r="T42" s="78">
        <v>0</v>
      </c>
      <c r="U42" s="23">
        <f t="shared" si="0"/>
        <v>5</v>
      </c>
      <c r="V42" s="78">
        <f t="shared" si="0"/>
        <v>2231759.8000000003</v>
      </c>
    </row>
    <row r="43" spans="1:22" s="75" customFormat="1" ht="14.25" x14ac:dyDescent="0.2">
      <c r="A43" s="323" t="s">
        <v>197</v>
      </c>
      <c r="B43" s="323"/>
      <c r="C43" s="23"/>
      <c r="D43" s="78"/>
      <c r="E43" s="23"/>
      <c r="F43" s="78"/>
      <c r="G43" s="23"/>
      <c r="H43" s="78"/>
      <c r="I43" s="23"/>
      <c r="J43" s="78"/>
      <c r="K43" s="23"/>
      <c r="L43" s="78"/>
      <c r="M43" s="23"/>
      <c r="N43" s="78"/>
      <c r="O43" s="23"/>
      <c r="P43" s="78"/>
      <c r="Q43" s="23"/>
      <c r="R43" s="78"/>
      <c r="S43" s="23"/>
      <c r="T43" s="78"/>
      <c r="U43" s="23">
        <f t="shared" si="0"/>
        <v>0</v>
      </c>
      <c r="V43" s="78">
        <f t="shared" si="0"/>
        <v>0</v>
      </c>
    </row>
    <row r="44" spans="1:22" s="75" customFormat="1" ht="114.75" x14ac:dyDescent="0.2">
      <c r="A44" s="81">
        <v>18</v>
      </c>
      <c r="B44" s="80" t="s">
        <v>198</v>
      </c>
      <c r="C44" s="23"/>
      <c r="D44" s="78">
        <v>0</v>
      </c>
      <c r="E44" s="23">
        <v>12</v>
      </c>
      <c r="F44" s="78">
        <v>3358317.3600000003</v>
      </c>
      <c r="G44" s="23">
        <v>5</v>
      </c>
      <c r="H44" s="78">
        <v>1399298.9</v>
      </c>
      <c r="I44" s="23"/>
      <c r="J44" s="78">
        <v>0</v>
      </c>
      <c r="K44" s="23"/>
      <c r="L44" s="78">
        <v>0</v>
      </c>
      <c r="M44" s="23"/>
      <c r="N44" s="78">
        <v>0</v>
      </c>
      <c r="O44" s="23"/>
      <c r="P44" s="78">
        <v>0</v>
      </c>
      <c r="Q44" s="23"/>
      <c r="R44" s="78">
        <v>0</v>
      </c>
      <c r="S44" s="23"/>
      <c r="T44" s="78">
        <v>0</v>
      </c>
      <c r="U44" s="23">
        <f t="shared" si="0"/>
        <v>17</v>
      </c>
      <c r="V44" s="78">
        <f t="shared" si="0"/>
        <v>4757616.26</v>
      </c>
    </row>
    <row r="45" spans="1:22" s="75" customFormat="1" ht="114.75" x14ac:dyDescent="0.2">
      <c r="A45" s="81">
        <v>19</v>
      </c>
      <c r="B45" s="80" t="s">
        <v>199</v>
      </c>
      <c r="C45" s="23"/>
      <c r="D45" s="78">
        <v>0</v>
      </c>
      <c r="E45" s="23">
        <v>24</v>
      </c>
      <c r="F45" s="78">
        <v>13734183.120000001</v>
      </c>
      <c r="G45" s="23">
        <v>0</v>
      </c>
      <c r="H45" s="78">
        <v>0</v>
      </c>
      <c r="I45" s="23">
        <v>3</v>
      </c>
      <c r="J45" s="78">
        <v>1716772.8900000001</v>
      </c>
      <c r="K45" s="23"/>
      <c r="L45" s="78">
        <v>0</v>
      </c>
      <c r="M45" s="23"/>
      <c r="N45" s="78">
        <v>0</v>
      </c>
      <c r="O45" s="23"/>
      <c r="P45" s="78">
        <v>0</v>
      </c>
      <c r="Q45" s="23"/>
      <c r="R45" s="78">
        <v>0</v>
      </c>
      <c r="S45" s="23"/>
      <c r="T45" s="78">
        <v>0</v>
      </c>
      <c r="U45" s="23">
        <f t="shared" si="0"/>
        <v>27</v>
      </c>
      <c r="V45" s="78">
        <f t="shared" si="0"/>
        <v>15450956.010000002</v>
      </c>
    </row>
    <row r="46" spans="1:22" s="75" customFormat="1" ht="14.25" x14ac:dyDescent="0.2">
      <c r="A46" s="323" t="s">
        <v>200</v>
      </c>
      <c r="B46" s="323"/>
      <c r="C46" s="23"/>
      <c r="D46" s="78"/>
      <c r="E46" s="23"/>
      <c r="F46" s="78"/>
      <c r="G46" s="23"/>
      <c r="H46" s="78"/>
      <c r="I46" s="23"/>
      <c r="J46" s="78"/>
      <c r="K46" s="23"/>
      <c r="L46" s="78"/>
      <c r="M46" s="23"/>
      <c r="N46" s="78"/>
      <c r="O46" s="23"/>
      <c r="P46" s="78"/>
      <c r="Q46" s="23"/>
      <c r="R46" s="78"/>
      <c r="S46" s="23"/>
      <c r="T46" s="78"/>
      <c r="U46" s="23">
        <f t="shared" si="0"/>
        <v>0</v>
      </c>
      <c r="V46" s="78">
        <f t="shared" si="0"/>
        <v>0</v>
      </c>
    </row>
    <row r="47" spans="1:22" s="75" customFormat="1" ht="89.25" x14ac:dyDescent="0.2">
      <c r="A47" s="322">
        <v>20</v>
      </c>
      <c r="B47" s="80" t="s">
        <v>201</v>
      </c>
      <c r="C47" s="23"/>
      <c r="D47" s="78">
        <v>0</v>
      </c>
      <c r="E47" s="23"/>
      <c r="F47" s="78">
        <v>0</v>
      </c>
      <c r="G47" s="23"/>
      <c r="H47" s="78">
        <v>0</v>
      </c>
      <c r="I47" s="23"/>
      <c r="J47" s="78">
        <v>0</v>
      </c>
      <c r="K47" s="23">
        <v>130</v>
      </c>
      <c r="L47" s="78">
        <v>17304453.399999999</v>
      </c>
      <c r="M47" s="23"/>
      <c r="N47" s="78">
        <v>0</v>
      </c>
      <c r="O47" s="23"/>
      <c r="P47" s="78">
        <v>0</v>
      </c>
      <c r="Q47" s="23"/>
      <c r="R47" s="78">
        <v>0</v>
      </c>
      <c r="S47" s="23"/>
      <c r="T47" s="78">
        <v>0</v>
      </c>
      <c r="U47" s="23">
        <f t="shared" si="0"/>
        <v>130</v>
      </c>
      <c r="V47" s="78">
        <f t="shared" si="0"/>
        <v>17304453.399999999</v>
      </c>
    </row>
    <row r="48" spans="1:22" s="75" customFormat="1" ht="102" x14ac:dyDescent="0.2">
      <c r="A48" s="322"/>
      <c r="B48" s="80" t="s">
        <v>202</v>
      </c>
      <c r="C48" s="23"/>
      <c r="D48" s="78">
        <v>0</v>
      </c>
      <c r="E48" s="23"/>
      <c r="F48" s="78">
        <v>0</v>
      </c>
      <c r="G48" s="23"/>
      <c r="H48" s="78">
        <v>0</v>
      </c>
      <c r="I48" s="23"/>
      <c r="J48" s="78">
        <v>0</v>
      </c>
      <c r="K48" s="23"/>
      <c r="L48" s="78">
        <v>0</v>
      </c>
      <c r="M48" s="23"/>
      <c r="N48" s="78">
        <v>0</v>
      </c>
      <c r="O48" s="23"/>
      <c r="P48" s="78">
        <v>0</v>
      </c>
      <c r="Q48" s="23"/>
      <c r="R48" s="78">
        <v>0</v>
      </c>
      <c r="S48" s="23"/>
      <c r="T48" s="78">
        <v>0</v>
      </c>
      <c r="U48" s="23">
        <f t="shared" si="0"/>
        <v>0</v>
      </c>
      <c r="V48" s="78">
        <f t="shared" si="0"/>
        <v>0</v>
      </c>
    </row>
    <row r="49" spans="1:22" s="75" customFormat="1" ht="76.5" x14ac:dyDescent="0.2">
      <c r="A49" s="322"/>
      <c r="B49" s="80" t="s">
        <v>203</v>
      </c>
      <c r="C49" s="23"/>
      <c r="D49" s="78">
        <v>0</v>
      </c>
      <c r="E49" s="23"/>
      <c r="F49" s="78">
        <v>0</v>
      </c>
      <c r="G49" s="23"/>
      <c r="H49" s="78">
        <v>0</v>
      </c>
      <c r="I49" s="23"/>
      <c r="J49" s="78">
        <v>0</v>
      </c>
      <c r="K49" s="23"/>
      <c r="L49" s="78">
        <v>0</v>
      </c>
      <c r="M49" s="23"/>
      <c r="N49" s="78">
        <v>0</v>
      </c>
      <c r="O49" s="23"/>
      <c r="P49" s="78">
        <v>0</v>
      </c>
      <c r="Q49" s="23"/>
      <c r="R49" s="78">
        <v>0</v>
      </c>
      <c r="S49" s="23"/>
      <c r="T49" s="78">
        <v>0</v>
      </c>
      <c r="U49" s="23">
        <f t="shared" si="0"/>
        <v>0</v>
      </c>
      <c r="V49" s="78">
        <f t="shared" si="0"/>
        <v>0</v>
      </c>
    </row>
    <row r="50" spans="1:22" s="75" customFormat="1" ht="38.25" x14ac:dyDescent="0.2">
      <c r="A50" s="81">
        <v>21</v>
      </c>
      <c r="B50" s="80" t="s">
        <v>93</v>
      </c>
      <c r="C50" s="23"/>
      <c r="D50" s="78">
        <v>0</v>
      </c>
      <c r="E50" s="23"/>
      <c r="F50" s="78">
        <v>0</v>
      </c>
      <c r="G50" s="23"/>
      <c r="H50" s="78">
        <v>0</v>
      </c>
      <c r="I50" s="23"/>
      <c r="J50" s="78">
        <v>0</v>
      </c>
      <c r="K50" s="23"/>
      <c r="L50" s="78">
        <v>0</v>
      </c>
      <c r="M50" s="23"/>
      <c r="N50" s="78">
        <v>0</v>
      </c>
      <c r="O50" s="23"/>
      <c r="P50" s="78">
        <v>0</v>
      </c>
      <c r="Q50" s="23"/>
      <c r="R50" s="78">
        <v>0</v>
      </c>
      <c r="S50" s="23"/>
      <c r="T50" s="78">
        <v>0</v>
      </c>
      <c r="U50" s="23">
        <f t="shared" si="0"/>
        <v>0</v>
      </c>
      <c r="V50" s="78">
        <f t="shared" si="0"/>
        <v>0</v>
      </c>
    </row>
    <row r="51" spans="1:22" s="75" customFormat="1" ht="127.5" x14ac:dyDescent="0.2">
      <c r="A51" s="81">
        <v>22</v>
      </c>
      <c r="B51" s="80" t="s">
        <v>94</v>
      </c>
      <c r="C51" s="23"/>
      <c r="D51" s="78">
        <v>0</v>
      </c>
      <c r="E51" s="23"/>
      <c r="F51" s="78">
        <v>0</v>
      </c>
      <c r="G51" s="23"/>
      <c r="H51" s="78">
        <v>0</v>
      </c>
      <c r="I51" s="23"/>
      <c r="J51" s="78">
        <v>0</v>
      </c>
      <c r="K51" s="23"/>
      <c r="L51" s="78">
        <v>0</v>
      </c>
      <c r="M51" s="23"/>
      <c r="N51" s="78">
        <v>0</v>
      </c>
      <c r="O51" s="23"/>
      <c r="P51" s="78">
        <v>0</v>
      </c>
      <c r="Q51" s="23"/>
      <c r="R51" s="78">
        <v>0</v>
      </c>
      <c r="S51" s="23"/>
      <c r="T51" s="78">
        <v>0</v>
      </c>
      <c r="U51" s="23">
        <f t="shared" si="0"/>
        <v>0</v>
      </c>
      <c r="V51" s="78">
        <f t="shared" si="0"/>
        <v>0</v>
      </c>
    </row>
    <row r="52" spans="1:22" s="75" customFormat="1" ht="38.25" x14ac:dyDescent="0.2">
      <c r="A52" s="81">
        <v>23</v>
      </c>
      <c r="B52" s="80" t="s">
        <v>95</v>
      </c>
      <c r="C52" s="23"/>
      <c r="D52" s="78">
        <v>0</v>
      </c>
      <c r="E52" s="23"/>
      <c r="F52" s="78">
        <v>0</v>
      </c>
      <c r="G52" s="23"/>
      <c r="H52" s="78">
        <v>0</v>
      </c>
      <c r="I52" s="23"/>
      <c r="J52" s="78">
        <v>0</v>
      </c>
      <c r="K52" s="23">
        <v>4</v>
      </c>
      <c r="L52" s="78">
        <v>326535.48</v>
      </c>
      <c r="M52" s="23"/>
      <c r="N52" s="78">
        <v>0</v>
      </c>
      <c r="O52" s="23"/>
      <c r="P52" s="78">
        <v>0</v>
      </c>
      <c r="Q52" s="23"/>
      <c r="R52" s="78">
        <v>0</v>
      </c>
      <c r="S52" s="23"/>
      <c r="T52" s="78">
        <v>0</v>
      </c>
      <c r="U52" s="23">
        <f t="shared" si="0"/>
        <v>4</v>
      </c>
      <c r="V52" s="78">
        <f t="shared" si="0"/>
        <v>326535.48</v>
      </c>
    </row>
    <row r="53" spans="1:22" s="75" customFormat="1" ht="38.25" x14ac:dyDescent="0.2">
      <c r="A53" s="81">
        <v>24</v>
      </c>
      <c r="B53" s="80" t="s">
        <v>95</v>
      </c>
      <c r="C53" s="23"/>
      <c r="D53" s="78">
        <v>0</v>
      </c>
      <c r="E53" s="23"/>
      <c r="F53" s="78">
        <v>0</v>
      </c>
      <c r="G53" s="23"/>
      <c r="H53" s="78">
        <v>0</v>
      </c>
      <c r="I53" s="23"/>
      <c r="J53" s="78">
        <v>0</v>
      </c>
      <c r="K53" s="23">
        <v>3</v>
      </c>
      <c r="L53" s="78">
        <v>553674.27</v>
      </c>
      <c r="M53" s="23"/>
      <c r="N53" s="78">
        <v>0</v>
      </c>
      <c r="O53" s="23"/>
      <c r="P53" s="78">
        <v>0</v>
      </c>
      <c r="Q53" s="23"/>
      <c r="R53" s="78">
        <v>0</v>
      </c>
      <c r="S53" s="23"/>
      <c r="T53" s="78">
        <v>0</v>
      </c>
      <c r="U53" s="23">
        <f t="shared" si="0"/>
        <v>3</v>
      </c>
      <c r="V53" s="78">
        <f t="shared" si="0"/>
        <v>553674.27</v>
      </c>
    </row>
    <row r="54" spans="1:22" s="75" customFormat="1" ht="38.25" x14ac:dyDescent="0.2">
      <c r="A54" s="81">
        <v>25</v>
      </c>
      <c r="B54" s="80" t="s">
        <v>95</v>
      </c>
      <c r="C54" s="23"/>
      <c r="D54" s="78">
        <v>0</v>
      </c>
      <c r="E54" s="23"/>
      <c r="F54" s="78">
        <v>0</v>
      </c>
      <c r="G54" s="23"/>
      <c r="H54" s="78">
        <v>0</v>
      </c>
      <c r="I54" s="23"/>
      <c r="J54" s="78">
        <v>0</v>
      </c>
      <c r="K54" s="23">
        <v>3</v>
      </c>
      <c r="L54" s="78">
        <v>736680.99</v>
      </c>
      <c r="M54" s="23"/>
      <c r="N54" s="78">
        <v>0</v>
      </c>
      <c r="O54" s="23"/>
      <c r="P54" s="78">
        <v>0</v>
      </c>
      <c r="Q54" s="23"/>
      <c r="R54" s="78">
        <v>0</v>
      </c>
      <c r="S54" s="23"/>
      <c r="T54" s="78">
        <v>0</v>
      </c>
      <c r="U54" s="23">
        <f t="shared" si="0"/>
        <v>3</v>
      </c>
      <c r="V54" s="78">
        <f t="shared" si="0"/>
        <v>736680.99</v>
      </c>
    </row>
    <row r="55" spans="1:22" s="75" customFormat="1" ht="14.25" x14ac:dyDescent="0.2">
      <c r="A55" s="323" t="s">
        <v>204</v>
      </c>
      <c r="B55" s="323"/>
      <c r="C55" s="23"/>
      <c r="D55" s="78"/>
      <c r="E55" s="23"/>
      <c r="F55" s="78"/>
      <c r="G55" s="23"/>
      <c r="H55" s="78"/>
      <c r="I55" s="23"/>
      <c r="J55" s="78"/>
      <c r="K55" s="23"/>
      <c r="L55" s="78"/>
      <c r="M55" s="23"/>
      <c r="N55" s="78"/>
      <c r="O55" s="23"/>
      <c r="P55" s="78"/>
      <c r="Q55" s="23"/>
      <c r="R55" s="78"/>
      <c r="S55" s="23"/>
      <c r="T55" s="78"/>
      <c r="U55" s="23">
        <f t="shared" si="0"/>
        <v>0</v>
      </c>
      <c r="V55" s="78">
        <f t="shared" si="0"/>
        <v>0</v>
      </c>
    </row>
    <row r="56" spans="1:22" s="75" customFormat="1" ht="25.5" x14ac:dyDescent="0.2">
      <c r="A56" s="81">
        <v>26</v>
      </c>
      <c r="B56" s="80" t="s">
        <v>205</v>
      </c>
      <c r="C56" s="23">
        <v>20</v>
      </c>
      <c r="D56" s="78">
        <v>2558655</v>
      </c>
      <c r="E56" s="23"/>
      <c r="F56" s="78">
        <v>0</v>
      </c>
      <c r="G56" s="23"/>
      <c r="H56" s="78">
        <v>0</v>
      </c>
      <c r="I56" s="23"/>
      <c r="J56" s="78">
        <v>0</v>
      </c>
      <c r="K56" s="23"/>
      <c r="L56" s="78">
        <v>0</v>
      </c>
      <c r="M56" s="23"/>
      <c r="N56" s="78">
        <v>0</v>
      </c>
      <c r="O56" s="23"/>
      <c r="P56" s="78">
        <v>0</v>
      </c>
      <c r="Q56" s="23"/>
      <c r="R56" s="78">
        <v>0</v>
      </c>
      <c r="S56" s="23"/>
      <c r="T56" s="78">
        <v>0</v>
      </c>
      <c r="U56" s="23">
        <f t="shared" si="0"/>
        <v>20</v>
      </c>
      <c r="V56" s="78">
        <f t="shared" si="0"/>
        <v>2558655</v>
      </c>
    </row>
    <row r="57" spans="1:22" s="75" customFormat="1" ht="25.5" x14ac:dyDescent="0.2">
      <c r="A57" s="322">
        <v>27</v>
      </c>
      <c r="B57" s="80" t="s">
        <v>206</v>
      </c>
      <c r="C57" s="23"/>
      <c r="D57" s="78">
        <v>0</v>
      </c>
      <c r="E57" s="23"/>
      <c r="F57" s="78">
        <v>0</v>
      </c>
      <c r="G57" s="23"/>
      <c r="H57" s="78">
        <v>0</v>
      </c>
      <c r="I57" s="23"/>
      <c r="J57" s="78">
        <v>0</v>
      </c>
      <c r="K57" s="23"/>
      <c r="L57" s="78">
        <v>0</v>
      </c>
      <c r="M57" s="23"/>
      <c r="N57" s="78">
        <v>0</v>
      </c>
      <c r="O57" s="23"/>
      <c r="P57" s="78">
        <v>0</v>
      </c>
      <c r="Q57" s="23"/>
      <c r="R57" s="78">
        <v>0</v>
      </c>
      <c r="S57" s="23"/>
      <c r="T57" s="78">
        <v>0</v>
      </c>
      <c r="U57" s="23">
        <f t="shared" si="0"/>
        <v>0</v>
      </c>
      <c r="V57" s="78">
        <f t="shared" si="0"/>
        <v>0</v>
      </c>
    </row>
    <row r="58" spans="1:22" s="75" customFormat="1" ht="38.25" x14ac:dyDescent="0.2">
      <c r="A58" s="322"/>
      <c r="B58" s="80" t="s">
        <v>207</v>
      </c>
      <c r="C58" s="23"/>
      <c r="D58" s="78">
        <v>0</v>
      </c>
      <c r="E58" s="23"/>
      <c r="F58" s="78">
        <v>0</v>
      </c>
      <c r="G58" s="23"/>
      <c r="H58" s="78">
        <v>0</v>
      </c>
      <c r="I58" s="23"/>
      <c r="J58" s="78">
        <v>0</v>
      </c>
      <c r="K58" s="23"/>
      <c r="L58" s="78">
        <v>0</v>
      </c>
      <c r="M58" s="23"/>
      <c r="N58" s="78">
        <v>0</v>
      </c>
      <c r="O58" s="23"/>
      <c r="P58" s="78">
        <v>0</v>
      </c>
      <c r="Q58" s="23"/>
      <c r="R58" s="78">
        <v>0</v>
      </c>
      <c r="S58" s="23"/>
      <c r="T58" s="78">
        <v>0</v>
      </c>
      <c r="U58" s="23">
        <f t="shared" si="0"/>
        <v>0</v>
      </c>
      <c r="V58" s="78">
        <f t="shared" si="0"/>
        <v>0</v>
      </c>
    </row>
    <row r="59" spans="1:22" s="75" customFormat="1" ht="25.5" x14ac:dyDescent="0.2">
      <c r="A59" s="322"/>
      <c r="B59" s="80" t="s">
        <v>96</v>
      </c>
      <c r="C59" s="23"/>
      <c r="D59" s="78">
        <v>0</v>
      </c>
      <c r="E59" s="23"/>
      <c r="F59" s="78">
        <v>0</v>
      </c>
      <c r="G59" s="23"/>
      <c r="H59" s="78">
        <v>0</v>
      </c>
      <c r="I59" s="23"/>
      <c r="J59" s="78">
        <v>0</v>
      </c>
      <c r="K59" s="23"/>
      <c r="L59" s="78">
        <v>0</v>
      </c>
      <c r="M59" s="23"/>
      <c r="N59" s="78">
        <v>0</v>
      </c>
      <c r="O59" s="23"/>
      <c r="P59" s="78">
        <v>0</v>
      </c>
      <c r="Q59" s="23"/>
      <c r="R59" s="78">
        <v>0</v>
      </c>
      <c r="S59" s="23"/>
      <c r="T59" s="78">
        <v>0</v>
      </c>
      <c r="U59" s="23">
        <f t="shared" si="0"/>
        <v>0</v>
      </c>
      <c r="V59" s="78">
        <f t="shared" si="0"/>
        <v>0</v>
      </c>
    </row>
    <row r="60" spans="1:22" s="75" customFormat="1" ht="25.5" x14ac:dyDescent="0.2">
      <c r="A60" s="322"/>
      <c r="B60" s="80" t="s">
        <v>208</v>
      </c>
      <c r="C60" s="23"/>
      <c r="D60" s="78">
        <v>0</v>
      </c>
      <c r="E60" s="23"/>
      <c r="F60" s="78">
        <v>0</v>
      </c>
      <c r="G60" s="23"/>
      <c r="H60" s="78">
        <v>0</v>
      </c>
      <c r="I60" s="23"/>
      <c r="J60" s="78">
        <v>0</v>
      </c>
      <c r="K60" s="23"/>
      <c r="L60" s="78">
        <v>0</v>
      </c>
      <c r="M60" s="23"/>
      <c r="N60" s="78">
        <v>0</v>
      </c>
      <c r="O60" s="23"/>
      <c r="P60" s="78">
        <v>0</v>
      </c>
      <c r="Q60" s="23"/>
      <c r="R60" s="78">
        <v>0</v>
      </c>
      <c r="S60" s="23"/>
      <c r="T60" s="78">
        <v>0</v>
      </c>
      <c r="U60" s="23">
        <f t="shared" si="0"/>
        <v>0</v>
      </c>
      <c r="V60" s="78">
        <f t="shared" si="0"/>
        <v>0</v>
      </c>
    </row>
    <row r="61" spans="1:22" s="75" customFormat="1" ht="38.25" x14ac:dyDescent="0.2">
      <c r="A61" s="81">
        <v>28</v>
      </c>
      <c r="B61" s="80" t="s">
        <v>97</v>
      </c>
      <c r="C61" s="23"/>
      <c r="D61" s="78">
        <v>0</v>
      </c>
      <c r="E61" s="23"/>
      <c r="F61" s="78">
        <v>0</v>
      </c>
      <c r="G61" s="23"/>
      <c r="H61" s="78">
        <v>0</v>
      </c>
      <c r="I61" s="23"/>
      <c r="J61" s="78">
        <v>0</v>
      </c>
      <c r="K61" s="23"/>
      <c r="L61" s="78">
        <v>0</v>
      </c>
      <c r="M61" s="23"/>
      <c r="N61" s="78">
        <v>0</v>
      </c>
      <c r="O61" s="23"/>
      <c r="P61" s="78">
        <v>0</v>
      </c>
      <c r="Q61" s="23"/>
      <c r="R61" s="78">
        <v>0</v>
      </c>
      <c r="S61" s="23"/>
      <c r="T61" s="78">
        <v>0</v>
      </c>
      <c r="U61" s="23">
        <f t="shared" si="0"/>
        <v>0</v>
      </c>
      <c r="V61" s="78">
        <f t="shared" si="0"/>
        <v>0</v>
      </c>
    </row>
    <row r="62" spans="1:22" s="75" customFormat="1" ht="14.25" x14ac:dyDescent="0.2">
      <c r="A62" s="323" t="s">
        <v>209</v>
      </c>
      <c r="B62" s="323"/>
      <c r="C62" s="23"/>
      <c r="D62" s="78"/>
      <c r="E62" s="23"/>
      <c r="F62" s="78"/>
      <c r="G62" s="23"/>
      <c r="H62" s="78"/>
      <c r="I62" s="23"/>
      <c r="J62" s="78"/>
      <c r="K62" s="23"/>
      <c r="L62" s="78"/>
      <c r="M62" s="23"/>
      <c r="N62" s="78"/>
      <c r="O62" s="23"/>
      <c r="P62" s="78"/>
      <c r="Q62" s="23"/>
      <c r="R62" s="78"/>
      <c r="S62" s="23"/>
      <c r="T62" s="78"/>
      <c r="U62" s="23">
        <f t="shared" si="0"/>
        <v>0</v>
      </c>
      <c r="V62" s="78">
        <f t="shared" si="0"/>
        <v>0</v>
      </c>
    </row>
    <row r="63" spans="1:22" s="75" customFormat="1" ht="51" x14ac:dyDescent="0.2">
      <c r="A63" s="322">
        <v>29</v>
      </c>
      <c r="B63" s="80" t="s">
        <v>210</v>
      </c>
      <c r="C63" s="23"/>
      <c r="D63" s="78">
        <v>0</v>
      </c>
      <c r="E63" s="23"/>
      <c r="F63" s="78">
        <v>0</v>
      </c>
      <c r="G63" s="23"/>
      <c r="H63" s="78">
        <v>0</v>
      </c>
      <c r="I63" s="23"/>
      <c r="J63" s="78">
        <v>0</v>
      </c>
      <c r="K63" s="23"/>
      <c r="L63" s="78">
        <v>0</v>
      </c>
      <c r="M63" s="23"/>
      <c r="N63" s="78">
        <v>0</v>
      </c>
      <c r="O63" s="23"/>
      <c r="P63" s="78">
        <v>0</v>
      </c>
      <c r="Q63" s="23">
        <v>370</v>
      </c>
      <c r="R63" s="78">
        <v>25465505.300000001</v>
      </c>
      <c r="S63" s="23"/>
      <c r="T63" s="78">
        <v>0</v>
      </c>
      <c r="U63" s="23">
        <f t="shared" si="0"/>
        <v>370</v>
      </c>
      <c r="V63" s="78">
        <f t="shared" si="0"/>
        <v>25465505.300000001</v>
      </c>
    </row>
    <row r="64" spans="1:22" s="75" customFormat="1" ht="51" x14ac:dyDescent="0.2">
      <c r="A64" s="322"/>
      <c r="B64" s="80" t="s">
        <v>98</v>
      </c>
      <c r="C64" s="23"/>
      <c r="D64" s="78">
        <v>0</v>
      </c>
      <c r="E64" s="23"/>
      <c r="F64" s="78">
        <v>0</v>
      </c>
      <c r="G64" s="23"/>
      <c r="H64" s="78">
        <v>0</v>
      </c>
      <c r="I64" s="23"/>
      <c r="J64" s="78">
        <v>0</v>
      </c>
      <c r="K64" s="23"/>
      <c r="L64" s="78">
        <v>0</v>
      </c>
      <c r="M64" s="23"/>
      <c r="N64" s="78">
        <v>0</v>
      </c>
      <c r="O64" s="23"/>
      <c r="P64" s="78">
        <v>0</v>
      </c>
      <c r="Q64" s="23"/>
      <c r="R64" s="78">
        <v>0</v>
      </c>
      <c r="S64" s="23"/>
      <c r="T64" s="78">
        <v>0</v>
      </c>
      <c r="U64" s="23">
        <f t="shared" si="0"/>
        <v>0</v>
      </c>
      <c r="V64" s="78">
        <f t="shared" si="0"/>
        <v>0</v>
      </c>
    </row>
    <row r="65" spans="1:22" s="75" customFormat="1" ht="38.25" x14ac:dyDescent="0.2">
      <c r="A65" s="322"/>
      <c r="B65" s="80" t="s">
        <v>211</v>
      </c>
      <c r="C65" s="23"/>
      <c r="D65" s="78">
        <v>0</v>
      </c>
      <c r="E65" s="23"/>
      <c r="F65" s="78">
        <v>0</v>
      </c>
      <c r="G65" s="23"/>
      <c r="H65" s="78">
        <v>0</v>
      </c>
      <c r="I65" s="23"/>
      <c r="J65" s="78">
        <v>0</v>
      </c>
      <c r="K65" s="23"/>
      <c r="L65" s="78">
        <v>0</v>
      </c>
      <c r="M65" s="23"/>
      <c r="N65" s="78">
        <v>0</v>
      </c>
      <c r="O65" s="23"/>
      <c r="P65" s="78">
        <v>0</v>
      </c>
      <c r="Q65" s="23"/>
      <c r="R65" s="78">
        <v>0</v>
      </c>
      <c r="S65" s="23"/>
      <c r="T65" s="78">
        <v>0</v>
      </c>
      <c r="U65" s="23">
        <f t="shared" si="0"/>
        <v>0</v>
      </c>
      <c r="V65" s="78">
        <f t="shared" si="0"/>
        <v>0</v>
      </c>
    </row>
    <row r="66" spans="1:22" s="75" customFormat="1" ht="76.5" x14ac:dyDescent="0.2">
      <c r="A66" s="322"/>
      <c r="B66" s="91" t="s">
        <v>99</v>
      </c>
      <c r="C66" s="23"/>
      <c r="D66" s="78">
        <v>0</v>
      </c>
      <c r="E66" s="23"/>
      <c r="F66" s="78">
        <v>0</v>
      </c>
      <c r="G66" s="23"/>
      <c r="H66" s="78">
        <v>0</v>
      </c>
      <c r="I66" s="23"/>
      <c r="J66" s="78">
        <v>0</v>
      </c>
      <c r="K66" s="23"/>
      <c r="L66" s="78">
        <v>0</v>
      </c>
      <c r="M66" s="23"/>
      <c r="N66" s="78">
        <v>0</v>
      </c>
      <c r="O66" s="23"/>
      <c r="P66" s="78">
        <v>0</v>
      </c>
      <c r="Q66" s="23"/>
      <c r="R66" s="78">
        <v>0</v>
      </c>
      <c r="S66" s="23"/>
      <c r="T66" s="78">
        <v>0</v>
      </c>
      <c r="U66" s="23">
        <f t="shared" si="0"/>
        <v>0</v>
      </c>
      <c r="V66" s="78">
        <f t="shared" si="0"/>
        <v>0</v>
      </c>
    </row>
    <row r="67" spans="1:22" s="75" customFormat="1" ht="63.75" x14ac:dyDescent="0.2">
      <c r="A67" s="322"/>
      <c r="B67" s="91" t="s">
        <v>100</v>
      </c>
      <c r="C67" s="23"/>
      <c r="D67" s="78">
        <v>0</v>
      </c>
      <c r="E67" s="23"/>
      <c r="F67" s="78">
        <v>0</v>
      </c>
      <c r="G67" s="23"/>
      <c r="H67" s="78">
        <v>0</v>
      </c>
      <c r="I67" s="23">
        <v>5</v>
      </c>
      <c r="J67" s="78">
        <v>344128.45</v>
      </c>
      <c r="K67" s="23"/>
      <c r="L67" s="78">
        <v>0</v>
      </c>
      <c r="M67" s="23"/>
      <c r="N67" s="78">
        <v>0</v>
      </c>
      <c r="O67" s="23"/>
      <c r="P67" s="78">
        <v>0</v>
      </c>
      <c r="Q67" s="23"/>
      <c r="R67" s="78">
        <v>0</v>
      </c>
      <c r="S67" s="23"/>
      <c r="T67" s="78">
        <v>0</v>
      </c>
      <c r="U67" s="23">
        <f t="shared" si="0"/>
        <v>5</v>
      </c>
      <c r="V67" s="78">
        <f t="shared" si="0"/>
        <v>344128.45</v>
      </c>
    </row>
    <row r="68" spans="1:22" s="75" customFormat="1" ht="89.25" x14ac:dyDescent="0.2">
      <c r="A68" s="81">
        <v>30</v>
      </c>
      <c r="B68" s="80" t="s">
        <v>101</v>
      </c>
      <c r="C68" s="23"/>
      <c r="D68" s="78">
        <v>0</v>
      </c>
      <c r="E68" s="23"/>
      <c r="F68" s="78">
        <v>0</v>
      </c>
      <c r="G68" s="23"/>
      <c r="H68" s="78">
        <v>0</v>
      </c>
      <c r="I68" s="23"/>
      <c r="J68" s="78">
        <v>0</v>
      </c>
      <c r="K68" s="23"/>
      <c r="L68" s="78">
        <v>0</v>
      </c>
      <c r="M68" s="23"/>
      <c r="N68" s="78">
        <v>0</v>
      </c>
      <c r="O68" s="23"/>
      <c r="P68" s="78">
        <v>0</v>
      </c>
      <c r="Q68" s="23"/>
      <c r="R68" s="78">
        <v>0</v>
      </c>
      <c r="S68" s="23"/>
      <c r="T68" s="78">
        <v>0</v>
      </c>
      <c r="U68" s="23">
        <f t="shared" si="0"/>
        <v>0</v>
      </c>
      <c r="V68" s="78">
        <f t="shared" si="0"/>
        <v>0</v>
      </c>
    </row>
    <row r="69" spans="1:22" s="75" customFormat="1" ht="14.25" x14ac:dyDescent="0.2">
      <c r="A69" s="323" t="s">
        <v>212</v>
      </c>
      <c r="B69" s="323"/>
      <c r="C69" s="23"/>
      <c r="D69" s="78"/>
      <c r="E69" s="23"/>
      <c r="F69" s="78"/>
      <c r="G69" s="23"/>
      <c r="H69" s="78"/>
      <c r="I69" s="23"/>
      <c r="J69" s="78"/>
      <c r="K69" s="23"/>
      <c r="L69" s="78"/>
      <c r="M69" s="23"/>
      <c r="N69" s="78"/>
      <c r="O69" s="23"/>
      <c r="P69" s="78"/>
      <c r="Q69" s="23"/>
      <c r="R69" s="78"/>
      <c r="S69" s="23"/>
      <c r="T69" s="78"/>
      <c r="U69" s="23">
        <f t="shared" si="0"/>
        <v>0</v>
      </c>
      <c r="V69" s="78">
        <f t="shared" si="0"/>
        <v>0</v>
      </c>
    </row>
    <row r="70" spans="1:22" s="75" customFormat="1" ht="38.25" x14ac:dyDescent="0.2">
      <c r="A70" s="322">
        <v>31</v>
      </c>
      <c r="B70" s="80" t="s">
        <v>213</v>
      </c>
      <c r="C70" s="23"/>
      <c r="D70" s="78">
        <v>0</v>
      </c>
      <c r="E70" s="23"/>
      <c r="F70" s="78">
        <v>0</v>
      </c>
      <c r="G70" s="23"/>
      <c r="H70" s="78">
        <v>0</v>
      </c>
      <c r="I70" s="23"/>
      <c r="J70" s="78">
        <v>0</v>
      </c>
      <c r="K70" s="23"/>
      <c r="L70" s="78">
        <v>0</v>
      </c>
      <c r="M70" s="23"/>
      <c r="N70" s="78">
        <v>0</v>
      </c>
      <c r="O70" s="23"/>
      <c r="P70" s="78">
        <v>0</v>
      </c>
      <c r="Q70" s="23"/>
      <c r="R70" s="78">
        <v>0</v>
      </c>
      <c r="S70" s="23"/>
      <c r="T70" s="78">
        <v>0</v>
      </c>
      <c r="U70" s="23">
        <f t="shared" si="0"/>
        <v>0</v>
      </c>
      <c r="V70" s="78">
        <f t="shared" si="0"/>
        <v>0</v>
      </c>
    </row>
    <row r="71" spans="1:22" s="75" customFormat="1" ht="38.25" x14ac:dyDescent="0.2">
      <c r="A71" s="322"/>
      <c r="B71" s="80" t="s">
        <v>214</v>
      </c>
      <c r="C71" s="23"/>
      <c r="D71" s="78">
        <v>0</v>
      </c>
      <c r="E71" s="23"/>
      <c r="F71" s="78">
        <v>0</v>
      </c>
      <c r="G71" s="23"/>
      <c r="H71" s="78">
        <v>0</v>
      </c>
      <c r="I71" s="23"/>
      <c r="J71" s="78">
        <v>0</v>
      </c>
      <c r="K71" s="23"/>
      <c r="L71" s="78">
        <v>0</v>
      </c>
      <c r="M71" s="23"/>
      <c r="N71" s="78">
        <v>0</v>
      </c>
      <c r="O71" s="23"/>
      <c r="P71" s="78">
        <v>0</v>
      </c>
      <c r="Q71" s="23"/>
      <c r="R71" s="78">
        <v>0</v>
      </c>
      <c r="S71" s="23"/>
      <c r="T71" s="78">
        <v>0</v>
      </c>
      <c r="U71" s="23">
        <f t="shared" si="0"/>
        <v>0</v>
      </c>
      <c r="V71" s="78">
        <f t="shared" si="0"/>
        <v>0</v>
      </c>
    </row>
    <row r="72" spans="1:22" s="75" customFormat="1" ht="63.75" x14ac:dyDescent="0.2">
      <c r="A72" s="81">
        <v>32</v>
      </c>
      <c r="B72" s="80" t="s">
        <v>102</v>
      </c>
      <c r="C72" s="23"/>
      <c r="D72" s="78">
        <v>0</v>
      </c>
      <c r="E72" s="23"/>
      <c r="F72" s="78">
        <v>0</v>
      </c>
      <c r="G72" s="23"/>
      <c r="H72" s="78">
        <v>0</v>
      </c>
      <c r="I72" s="23"/>
      <c r="J72" s="78">
        <v>0</v>
      </c>
      <c r="K72" s="23"/>
      <c r="L72" s="78">
        <v>0</v>
      </c>
      <c r="M72" s="23"/>
      <c r="N72" s="78">
        <v>0</v>
      </c>
      <c r="O72" s="23"/>
      <c r="P72" s="78">
        <v>0</v>
      </c>
      <c r="Q72" s="23"/>
      <c r="R72" s="78">
        <v>0</v>
      </c>
      <c r="S72" s="23"/>
      <c r="T72" s="78">
        <v>0</v>
      </c>
      <c r="U72" s="23">
        <f t="shared" si="0"/>
        <v>0</v>
      </c>
      <c r="V72" s="78">
        <f t="shared" si="0"/>
        <v>0</v>
      </c>
    </row>
    <row r="73" spans="1:22" s="75" customFormat="1" ht="102" x14ac:dyDescent="0.2">
      <c r="A73" s="81">
        <v>33</v>
      </c>
      <c r="B73" s="80" t="s">
        <v>215</v>
      </c>
      <c r="C73" s="23"/>
      <c r="D73" s="78">
        <v>0</v>
      </c>
      <c r="E73" s="23"/>
      <c r="F73" s="78">
        <v>0</v>
      </c>
      <c r="G73" s="23"/>
      <c r="H73" s="78">
        <v>0</v>
      </c>
      <c r="I73" s="23"/>
      <c r="J73" s="78">
        <v>0</v>
      </c>
      <c r="K73" s="23"/>
      <c r="L73" s="78">
        <v>0</v>
      </c>
      <c r="M73" s="23"/>
      <c r="N73" s="78">
        <v>0</v>
      </c>
      <c r="O73" s="23"/>
      <c r="P73" s="78">
        <v>0</v>
      </c>
      <c r="Q73" s="23"/>
      <c r="R73" s="78">
        <v>0</v>
      </c>
      <c r="S73" s="23"/>
      <c r="T73" s="78">
        <v>0</v>
      </c>
      <c r="U73" s="23">
        <f t="shared" ref="U73:V116" si="1">C73+E73+G73+I73+K73+M73+O73+Q73+S73</f>
        <v>0</v>
      </c>
      <c r="V73" s="78">
        <f t="shared" si="1"/>
        <v>0</v>
      </c>
    </row>
    <row r="74" spans="1:22" s="75" customFormat="1" ht="63.75" x14ac:dyDescent="0.2">
      <c r="A74" s="81">
        <v>34</v>
      </c>
      <c r="B74" s="80" t="s">
        <v>216</v>
      </c>
      <c r="C74" s="23"/>
      <c r="D74" s="78">
        <v>0</v>
      </c>
      <c r="E74" s="23"/>
      <c r="F74" s="78">
        <v>0</v>
      </c>
      <c r="G74" s="23"/>
      <c r="H74" s="78">
        <v>0</v>
      </c>
      <c r="I74" s="23"/>
      <c r="J74" s="78">
        <v>0</v>
      </c>
      <c r="K74" s="23"/>
      <c r="L74" s="78">
        <v>0</v>
      </c>
      <c r="M74" s="23"/>
      <c r="N74" s="78">
        <v>0</v>
      </c>
      <c r="O74" s="23"/>
      <c r="P74" s="78">
        <v>0</v>
      </c>
      <c r="Q74" s="23"/>
      <c r="R74" s="78">
        <v>0</v>
      </c>
      <c r="S74" s="23"/>
      <c r="T74" s="78">
        <v>0</v>
      </c>
      <c r="U74" s="23">
        <f t="shared" si="1"/>
        <v>0</v>
      </c>
      <c r="V74" s="78">
        <f t="shared" si="1"/>
        <v>0</v>
      </c>
    </row>
    <row r="75" spans="1:22" s="75" customFormat="1" ht="14.25" x14ac:dyDescent="0.2">
      <c r="A75" s="323" t="s">
        <v>217</v>
      </c>
      <c r="B75" s="323"/>
      <c r="C75" s="23"/>
      <c r="D75" s="78"/>
      <c r="E75" s="23"/>
      <c r="F75" s="78"/>
      <c r="G75" s="23"/>
      <c r="H75" s="78"/>
      <c r="I75" s="23"/>
      <c r="J75" s="78"/>
      <c r="K75" s="23"/>
      <c r="L75" s="78"/>
      <c r="M75" s="23"/>
      <c r="N75" s="78"/>
      <c r="O75" s="23"/>
      <c r="P75" s="78"/>
      <c r="Q75" s="23"/>
      <c r="R75" s="78"/>
      <c r="S75" s="23"/>
      <c r="T75" s="78"/>
      <c r="U75" s="23">
        <f t="shared" si="1"/>
        <v>0</v>
      </c>
      <c r="V75" s="78">
        <f t="shared" si="1"/>
        <v>0</v>
      </c>
    </row>
    <row r="76" spans="1:22" s="75" customFormat="1" ht="102" x14ac:dyDescent="0.2">
      <c r="A76" s="81">
        <v>35</v>
      </c>
      <c r="B76" s="80" t="s">
        <v>218</v>
      </c>
      <c r="C76" s="23">
        <f>210-30</f>
        <v>180</v>
      </c>
      <c r="D76" s="78">
        <f>31538774.4-4505539.2</f>
        <v>27033235.199999999</v>
      </c>
      <c r="E76" s="23"/>
      <c r="F76" s="78">
        <v>0</v>
      </c>
      <c r="G76" s="23">
        <v>30</v>
      </c>
      <c r="H76" s="78">
        <v>4505539.2</v>
      </c>
      <c r="I76" s="23"/>
      <c r="J76" s="78">
        <v>0</v>
      </c>
      <c r="K76" s="23"/>
      <c r="L76" s="78">
        <v>0</v>
      </c>
      <c r="M76" s="23"/>
      <c r="N76" s="78">
        <v>0</v>
      </c>
      <c r="O76" s="23"/>
      <c r="P76" s="78">
        <v>0</v>
      </c>
      <c r="Q76" s="23"/>
      <c r="R76" s="78">
        <v>0</v>
      </c>
      <c r="S76" s="23"/>
      <c r="T76" s="78">
        <v>0</v>
      </c>
      <c r="U76" s="23">
        <f t="shared" si="1"/>
        <v>210</v>
      </c>
      <c r="V76" s="78">
        <f t="shared" si="1"/>
        <v>31538774.399999999</v>
      </c>
    </row>
    <row r="77" spans="1:22" s="75" customFormat="1" ht="14.25" x14ac:dyDescent="0.2">
      <c r="A77" s="323" t="s">
        <v>219</v>
      </c>
      <c r="B77" s="323"/>
      <c r="C77" s="23"/>
      <c r="D77" s="78"/>
      <c r="E77" s="23"/>
      <c r="F77" s="78"/>
      <c r="G77" s="23"/>
      <c r="H77" s="78"/>
      <c r="I77" s="23"/>
      <c r="J77" s="78"/>
      <c r="K77" s="23"/>
      <c r="L77" s="78"/>
      <c r="M77" s="23"/>
      <c r="N77" s="78"/>
      <c r="O77" s="23"/>
      <c r="P77" s="78"/>
      <c r="Q77" s="23"/>
      <c r="R77" s="78"/>
      <c r="S77" s="23"/>
      <c r="T77" s="78"/>
      <c r="U77" s="23">
        <f t="shared" si="1"/>
        <v>0</v>
      </c>
      <c r="V77" s="78">
        <f t="shared" si="1"/>
        <v>0</v>
      </c>
    </row>
    <row r="78" spans="1:22" s="75" customFormat="1" ht="63.75" x14ac:dyDescent="0.2">
      <c r="A78" s="81">
        <v>36</v>
      </c>
      <c r="B78" s="80" t="s">
        <v>220</v>
      </c>
      <c r="C78" s="23">
        <v>195</v>
      </c>
      <c r="D78" s="78">
        <v>35646148.200000003</v>
      </c>
      <c r="E78" s="23"/>
      <c r="F78" s="78">
        <v>0</v>
      </c>
      <c r="G78" s="23"/>
      <c r="H78" s="78">
        <v>0</v>
      </c>
      <c r="I78" s="23"/>
      <c r="J78" s="78">
        <v>0</v>
      </c>
      <c r="K78" s="23"/>
      <c r="L78" s="78">
        <v>0</v>
      </c>
      <c r="M78" s="23">
        <v>110</v>
      </c>
      <c r="N78" s="78">
        <v>20108083.600000001</v>
      </c>
      <c r="O78" s="23">
        <v>145</v>
      </c>
      <c r="P78" s="78">
        <v>26506110.200000003</v>
      </c>
      <c r="Q78" s="23"/>
      <c r="R78" s="78">
        <v>0</v>
      </c>
      <c r="S78" s="23"/>
      <c r="T78" s="78">
        <v>0</v>
      </c>
      <c r="U78" s="23">
        <f t="shared" si="1"/>
        <v>450</v>
      </c>
      <c r="V78" s="78">
        <f t="shared" si="1"/>
        <v>82260342</v>
      </c>
    </row>
    <row r="79" spans="1:22" s="75" customFormat="1" ht="63.75" x14ac:dyDescent="0.2">
      <c r="A79" s="81">
        <v>37</v>
      </c>
      <c r="B79" s="80" t="s">
        <v>221</v>
      </c>
      <c r="C79" s="23">
        <v>41</v>
      </c>
      <c r="D79" s="78">
        <v>8647367.8100000005</v>
      </c>
      <c r="E79" s="23"/>
      <c r="F79" s="78">
        <v>0</v>
      </c>
      <c r="G79" s="23"/>
      <c r="H79" s="78">
        <v>0</v>
      </c>
      <c r="I79" s="23"/>
      <c r="J79" s="78">
        <v>0</v>
      </c>
      <c r="K79" s="23"/>
      <c r="L79" s="78">
        <v>0</v>
      </c>
      <c r="M79" s="23">
        <v>40</v>
      </c>
      <c r="N79" s="78">
        <v>8436456.4000000004</v>
      </c>
      <c r="O79" s="23">
        <v>40</v>
      </c>
      <c r="P79" s="78">
        <v>8436456.4000000004</v>
      </c>
      <c r="Q79" s="23"/>
      <c r="R79" s="78">
        <v>0</v>
      </c>
      <c r="S79" s="23"/>
      <c r="T79" s="78">
        <v>0</v>
      </c>
      <c r="U79" s="23">
        <f t="shared" si="1"/>
        <v>121</v>
      </c>
      <c r="V79" s="78">
        <f t="shared" si="1"/>
        <v>25520280.609999999</v>
      </c>
    </row>
    <row r="80" spans="1:22" s="75" customFormat="1" ht="63.75" x14ac:dyDescent="0.2">
      <c r="A80" s="81">
        <v>38</v>
      </c>
      <c r="B80" s="80" t="s">
        <v>222</v>
      </c>
      <c r="C80" s="23">
        <v>11</v>
      </c>
      <c r="D80" s="78">
        <v>2626294.77</v>
      </c>
      <c r="E80" s="23"/>
      <c r="F80" s="78">
        <v>0</v>
      </c>
      <c r="G80" s="23"/>
      <c r="H80" s="78">
        <v>0</v>
      </c>
      <c r="I80" s="23"/>
      <c r="J80" s="78">
        <v>0</v>
      </c>
      <c r="K80" s="23"/>
      <c r="L80" s="78">
        <v>0</v>
      </c>
      <c r="M80" s="23">
        <v>20</v>
      </c>
      <c r="N80" s="78">
        <v>4775081.4000000004</v>
      </c>
      <c r="O80" s="23">
        <v>10</v>
      </c>
      <c r="P80" s="78">
        <v>2387540.7000000002</v>
      </c>
      <c r="Q80" s="23"/>
      <c r="R80" s="78">
        <v>0</v>
      </c>
      <c r="S80" s="23"/>
      <c r="T80" s="78">
        <v>0</v>
      </c>
      <c r="U80" s="23">
        <f t="shared" si="1"/>
        <v>41</v>
      </c>
      <c r="V80" s="78">
        <f t="shared" si="1"/>
        <v>9788916.870000001</v>
      </c>
    </row>
    <row r="81" spans="1:22" s="75" customFormat="1" ht="63.75" x14ac:dyDescent="0.2">
      <c r="A81" s="81">
        <v>39</v>
      </c>
      <c r="B81" s="80" t="s">
        <v>220</v>
      </c>
      <c r="C81" s="23">
        <v>122</v>
      </c>
      <c r="D81" s="78">
        <v>16564468.259999998</v>
      </c>
      <c r="E81" s="23"/>
      <c r="F81" s="78">
        <v>0</v>
      </c>
      <c r="G81" s="23"/>
      <c r="H81" s="78">
        <v>0</v>
      </c>
      <c r="I81" s="23"/>
      <c r="J81" s="78">
        <v>0</v>
      </c>
      <c r="K81" s="23"/>
      <c r="L81" s="78">
        <v>0</v>
      </c>
      <c r="M81" s="23">
        <v>55</v>
      </c>
      <c r="N81" s="78">
        <v>7467588.1499999994</v>
      </c>
      <c r="O81" s="23">
        <v>70</v>
      </c>
      <c r="P81" s="78">
        <v>9504203.0999999996</v>
      </c>
      <c r="Q81" s="23"/>
      <c r="R81" s="78">
        <v>0</v>
      </c>
      <c r="S81" s="23"/>
      <c r="T81" s="78">
        <v>0</v>
      </c>
      <c r="U81" s="23">
        <f t="shared" si="1"/>
        <v>247</v>
      </c>
      <c r="V81" s="78">
        <f t="shared" si="1"/>
        <v>33536259.509999998</v>
      </c>
    </row>
    <row r="82" spans="1:22" s="75" customFormat="1" ht="63.75" x14ac:dyDescent="0.2">
      <c r="A82" s="81">
        <v>40</v>
      </c>
      <c r="B82" s="80" t="s">
        <v>221</v>
      </c>
      <c r="C82" s="23">
        <v>22</v>
      </c>
      <c r="D82" s="78">
        <v>3605266.94</v>
      </c>
      <c r="E82" s="23"/>
      <c r="F82" s="78">
        <v>0</v>
      </c>
      <c r="G82" s="23"/>
      <c r="H82" s="78">
        <v>0</v>
      </c>
      <c r="I82" s="23"/>
      <c r="J82" s="78">
        <v>0</v>
      </c>
      <c r="K82" s="23"/>
      <c r="L82" s="78">
        <v>0</v>
      </c>
      <c r="M82" s="23">
        <v>50</v>
      </c>
      <c r="N82" s="78">
        <v>8193788.4999999991</v>
      </c>
      <c r="O82" s="23">
        <v>30</v>
      </c>
      <c r="P82" s="78">
        <v>4916273.0999999996</v>
      </c>
      <c r="Q82" s="23"/>
      <c r="R82" s="78">
        <v>0</v>
      </c>
      <c r="S82" s="23"/>
      <c r="T82" s="78">
        <v>0</v>
      </c>
      <c r="U82" s="23">
        <f t="shared" si="1"/>
        <v>102</v>
      </c>
      <c r="V82" s="78">
        <f t="shared" si="1"/>
        <v>16715328.539999999</v>
      </c>
    </row>
    <row r="83" spans="1:22" s="75" customFormat="1" ht="63.75" x14ac:dyDescent="0.2">
      <c r="A83" s="81">
        <v>41</v>
      </c>
      <c r="B83" s="80" t="s">
        <v>222</v>
      </c>
      <c r="C83" s="23">
        <v>4</v>
      </c>
      <c r="D83" s="78">
        <v>814660.92</v>
      </c>
      <c r="E83" s="23"/>
      <c r="F83" s="78">
        <v>0</v>
      </c>
      <c r="G83" s="23"/>
      <c r="H83" s="78">
        <v>0</v>
      </c>
      <c r="I83" s="23"/>
      <c r="J83" s="78">
        <v>0</v>
      </c>
      <c r="K83" s="23"/>
      <c r="L83" s="78">
        <v>0</v>
      </c>
      <c r="M83" s="23">
        <v>10</v>
      </c>
      <c r="N83" s="78">
        <v>2036652.3</v>
      </c>
      <c r="O83" s="23">
        <v>5</v>
      </c>
      <c r="P83" s="78">
        <v>1018326.15</v>
      </c>
      <c r="Q83" s="23"/>
      <c r="R83" s="78">
        <v>0</v>
      </c>
      <c r="S83" s="23"/>
      <c r="T83" s="78">
        <v>0</v>
      </c>
      <c r="U83" s="23">
        <f t="shared" si="1"/>
        <v>19</v>
      </c>
      <c r="V83" s="78">
        <f t="shared" si="1"/>
        <v>3869639.37</v>
      </c>
    </row>
    <row r="84" spans="1:22" s="75" customFormat="1" ht="63.75" x14ac:dyDescent="0.2">
      <c r="A84" s="81">
        <v>42</v>
      </c>
      <c r="B84" s="80" t="s">
        <v>223</v>
      </c>
      <c r="C84" s="24">
        <v>15</v>
      </c>
      <c r="D84" s="78">
        <v>2632084.65</v>
      </c>
      <c r="E84" s="24"/>
      <c r="F84" s="78">
        <v>0</v>
      </c>
      <c r="G84" s="24"/>
      <c r="H84" s="78">
        <v>0</v>
      </c>
      <c r="I84" s="24"/>
      <c r="J84" s="78">
        <v>0</v>
      </c>
      <c r="K84" s="24"/>
      <c r="L84" s="78">
        <v>0</v>
      </c>
      <c r="M84" s="24">
        <v>0</v>
      </c>
      <c r="N84" s="78">
        <v>0</v>
      </c>
      <c r="O84" s="24"/>
      <c r="P84" s="78">
        <v>0</v>
      </c>
      <c r="Q84" s="24"/>
      <c r="R84" s="78">
        <v>0</v>
      </c>
      <c r="S84" s="24"/>
      <c r="T84" s="78">
        <v>0</v>
      </c>
      <c r="U84" s="23">
        <f t="shared" si="1"/>
        <v>15</v>
      </c>
      <c r="V84" s="78">
        <f t="shared" si="1"/>
        <v>2632084.65</v>
      </c>
    </row>
    <row r="85" spans="1:22" s="75" customFormat="1" ht="102" x14ac:dyDescent="0.2">
      <c r="A85" s="81">
        <v>43</v>
      </c>
      <c r="B85" s="80" t="s">
        <v>224</v>
      </c>
      <c r="C85" s="24"/>
      <c r="D85" s="78">
        <v>0</v>
      </c>
      <c r="E85" s="24"/>
      <c r="F85" s="78">
        <v>0</v>
      </c>
      <c r="G85" s="24"/>
      <c r="H85" s="78">
        <v>0</v>
      </c>
      <c r="I85" s="24"/>
      <c r="J85" s="78">
        <v>0</v>
      </c>
      <c r="K85" s="24"/>
      <c r="L85" s="78">
        <v>0</v>
      </c>
      <c r="M85" s="24"/>
      <c r="N85" s="78">
        <v>0</v>
      </c>
      <c r="O85" s="24"/>
      <c r="P85" s="78">
        <v>0</v>
      </c>
      <c r="Q85" s="24"/>
      <c r="R85" s="78">
        <v>0</v>
      </c>
      <c r="S85" s="24"/>
      <c r="T85" s="78">
        <v>0</v>
      </c>
      <c r="U85" s="23">
        <f t="shared" si="1"/>
        <v>0</v>
      </c>
      <c r="V85" s="78">
        <f t="shared" si="1"/>
        <v>0</v>
      </c>
    </row>
    <row r="86" spans="1:22" s="75" customFormat="1" ht="38.25" x14ac:dyDescent="0.2">
      <c r="A86" s="81">
        <v>44</v>
      </c>
      <c r="B86" s="80" t="s">
        <v>225</v>
      </c>
      <c r="C86" s="23"/>
      <c r="D86" s="78">
        <v>0</v>
      </c>
      <c r="E86" s="23"/>
      <c r="F86" s="78">
        <v>0</v>
      </c>
      <c r="G86" s="23"/>
      <c r="H86" s="78">
        <v>0</v>
      </c>
      <c r="I86" s="23"/>
      <c r="J86" s="78">
        <v>0</v>
      </c>
      <c r="K86" s="23"/>
      <c r="L86" s="78">
        <v>0</v>
      </c>
      <c r="M86" s="23">
        <v>60</v>
      </c>
      <c r="N86" s="78">
        <v>9338488.8000000007</v>
      </c>
      <c r="O86" s="23"/>
      <c r="P86" s="78">
        <v>0</v>
      </c>
      <c r="Q86" s="23"/>
      <c r="R86" s="78">
        <v>0</v>
      </c>
      <c r="S86" s="23"/>
      <c r="T86" s="78">
        <v>0</v>
      </c>
      <c r="U86" s="23">
        <f t="shared" si="1"/>
        <v>60</v>
      </c>
      <c r="V86" s="78">
        <f t="shared" si="1"/>
        <v>9338488.8000000007</v>
      </c>
    </row>
    <row r="87" spans="1:22" s="75" customFormat="1" ht="38.25" x14ac:dyDescent="0.2">
      <c r="A87" s="81">
        <v>45</v>
      </c>
      <c r="B87" s="80" t="s">
        <v>226</v>
      </c>
      <c r="C87" s="23"/>
      <c r="D87" s="78">
        <v>0</v>
      </c>
      <c r="E87" s="23"/>
      <c r="F87" s="78">
        <v>0</v>
      </c>
      <c r="G87" s="23"/>
      <c r="H87" s="78">
        <v>0</v>
      </c>
      <c r="I87" s="23"/>
      <c r="J87" s="78">
        <v>0</v>
      </c>
      <c r="K87" s="23"/>
      <c r="L87" s="78">
        <v>0</v>
      </c>
      <c r="M87" s="23"/>
      <c r="N87" s="78">
        <v>0</v>
      </c>
      <c r="O87" s="23"/>
      <c r="P87" s="78">
        <v>0</v>
      </c>
      <c r="Q87" s="23"/>
      <c r="R87" s="78">
        <v>0</v>
      </c>
      <c r="S87" s="23"/>
      <c r="T87" s="78">
        <v>0</v>
      </c>
      <c r="U87" s="23">
        <f t="shared" si="1"/>
        <v>0</v>
      </c>
      <c r="V87" s="78">
        <f t="shared" si="1"/>
        <v>0</v>
      </c>
    </row>
    <row r="88" spans="1:22" s="75" customFormat="1" ht="38.25" x14ac:dyDescent="0.2">
      <c r="A88" s="81">
        <v>46</v>
      </c>
      <c r="B88" s="80" t="s">
        <v>227</v>
      </c>
      <c r="C88" s="23"/>
      <c r="D88" s="78">
        <v>0</v>
      </c>
      <c r="E88" s="23"/>
      <c r="F88" s="78">
        <v>0</v>
      </c>
      <c r="G88" s="23"/>
      <c r="H88" s="78">
        <v>0</v>
      </c>
      <c r="I88" s="23"/>
      <c r="J88" s="78">
        <v>0</v>
      </c>
      <c r="K88" s="23"/>
      <c r="L88" s="78">
        <v>0</v>
      </c>
      <c r="M88" s="23">
        <v>115</v>
      </c>
      <c r="N88" s="78">
        <v>26926239.149999999</v>
      </c>
      <c r="O88" s="23"/>
      <c r="P88" s="78">
        <v>0</v>
      </c>
      <c r="Q88" s="23"/>
      <c r="R88" s="78">
        <v>0</v>
      </c>
      <c r="S88" s="23"/>
      <c r="T88" s="78">
        <v>0</v>
      </c>
      <c r="U88" s="23">
        <f t="shared" si="1"/>
        <v>115</v>
      </c>
      <c r="V88" s="78">
        <f t="shared" si="1"/>
        <v>26926239.149999999</v>
      </c>
    </row>
    <row r="89" spans="1:22" s="75" customFormat="1" ht="25.5" x14ac:dyDescent="0.2">
      <c r="A89" s="81">
        <v>47</v>
      </c>
      <c r="B89" s="80" t="s">
        <v>228</v>
      </c>
      <c r="C89" s="23"/>
      <c r="D89" s="78">
        <v>0</v>
      </c>
      <c r="E89" s="23"/>
      <c r="F89" s="78">
        <v>0</v>
      </c>
      <c r="G89" s="23"/>
      <c r="H89" s="78">
        <v>0</v>
      </c>
      <c r="I89" s="23"/>
      <c r="J89" s="78">
        <v>0</v>
      </c>
      <c r="K89" s="23"/>
      <c r="L89" s="78">
        <v>0</v>
      </c>
      <c r="M89" s="23"/>
      <c r="N89" s="78">
        <v>0</v>
      </c>
      <c r="O89" s="23"/>
      <c r="P89" s="78">
        <v>0</v>
      </c>
      <c r="Q89" s="23"/>
      <c r="R89" s="78">
        <v>0</v>
      </c>
      <c r="S89" s="23"/>
      <c r="T89" s="78">
        <v>0</v>
      </c>
      <c r="U89" s="23">
        <f t="shared" si="1"/>
        <v>0</v>
      </c>
      <c r="V89" s="78">
        <f t="shared" si="1"/>
        <v>0</v>
      </c>
    </row>
    <row r="90" spans="1:22" s="75" customFormat="1" ht="51" x14ac:dyDescent="0.2">
      <c r="A90" s="81">
        <v>48</v>
      </c>
      <c r="B90" s="80" t="s">
        <v>229</v>
      </c>
      <c r="C90" s="23"/>
      <c r="D90" s="78">
        <v>0</v>
      </c>
      <c r="E90" s="23"/>
      <c r="F90" s="78">
        <v>0</v>
      </c>
      <c r="G90" s="23"/>
      <c r="H90" s="78">
        <v>0</v>
      </c>
      <c r="I90" s="23"/>
      <c r="J90" s="78">
        <v>0</v>
      </c>
      <c r="K90" s="23"/>
      <c r="L90" s="78">
        <v>0</v>
      </c>
      <c r="M90" s="23"/>
      <c r="N90" s="78">
        <v>0</v>
      </c>
      <c r="O90" s="23"/>
      <c r="P90" s="78">
        <v>0</v>
      </c>
      <c r="Q90" s="23"/>
      <c r="R90" s="78">
        <v>0</v>
      </c>
      <c r="S90" s="23"/>
      <c r="T90" s="78">
        <v>0</v>
      </c>
      <c r="U90" s="23">
        <f t="shared" si="1"/>
        <v>0</v>
      </c>
      <c r="V90" s="78">
        <f t="shared" si="1"/>
        <v>0</v>
      </c>
    </row>
    <row r="91" spans="1:22" s="75" customFormat="1" ht="14.25" x14ac:dyDescent="0.2">
      <c r="A91" s="323" t="s">
        <v>107</v>
      </c>
      <c r="B91" s="323"/>
      <c r="C91" s="23"/>
      <c r="D91" s="78"/>
      <c r="E91" s="23"/>
      <c r="F91" s="78"/>
      <c r="G91" s="23"/>
      <c r="H91" s="78"/>
      <c r="I91" s="23"/>
      <c r="J91" s="78"/>
      <c r="K91" s="23"/>
      <c r="L91" s="78"/>
      <c r="M91" s="23"/>
      <c r="N91" s="78"/>
      <c r="O91" s="23"/>
      <c r="P91" s="78"/>
      <c r="Q91" s="23"/>
      <c r="R91" s="78"/>
      <c r="S91" s="23"/>
      <c r="T91" s="78"/>
      <c r="U91" s="23">
        <f t="shared" si="1"/>
        <v>0</v>
      </c>
      <c r="V91" s="78">
        <f t="shared" si="1"/>
        <v>0</v>
      </c>
    </row>
    <row r="92" spans="1:22" s="75" customFormat="1" ht="25.5" x14ac:dyDescent="0.2">
      <c r="A92" s="322">
        <v>49</v>
      </c>
      <c r="B92" s="80" t="s">
        <v>230</v>
      </c>
      <c r="C92" s="23">
        <v>10</v>
      </c>
      <c r="D92" s="78">
        <v>1606693.2000000002</v>
      </c>
      <c r="E92" s="23"/>
      <c r="F92" s="78">
        <v>0</v>
      </c>
      <c r="G92" s="23"/>
      <c r="H92" s="78">
        <v>0</v>
      </c>
      <c r="I92" s="23"/>
      <c r="J92" s="78">
        <v>0</v>
      </c>
      <c r="K92" s="23"/>
      <c r="L92" s="78">
        <v>0</v>
      </c>
      <c r="M92" s="23"/>
      <c r="N92" s="78">
        <v>0</v>
      </c>
      <c r="O92" s="23"/>
      <c r="P92" s="78">
        <v>0</v>
      </c>
      <c r="Q92" s="23"/>
      <c r="R92" s="78">
        <v>0</v>
      </c>
      <c r="S92" s="23"/>
      <c r="T92" s="78">
        <v>0</v>
      </c>
      <c r="U92" s="23">
        <f t="shared" si="1"/>
        <v>10</v>
      </c>
      <c r="V92" s="78">
        <f t="shared" si="1"/>
        <v>1606693.2000000002</v>
      </c>
    </row>
    <row r="93" spans="1:22" s="75" customFormat="1" ht="25.5" x14ac:dyDescent="0.2">
      <c r="A93" s="322"/>
      <c r="B93" s="80" t="s">
        <v>103</v>
      </c>
      <c r="C93" s="23"/>
      <c r="D93" s="78">
        <v>0</v>
      </c>
      <c r="E93" s="23"/>
      <c r="F93" s="78">
        <v>0</v>
      </c>
      <c r="G93" s="23"/>
      <c r="H93" s="78">
        <v>0</v>
      </c>
      <c r="I93" s="23"/>
      <c r="J93" s="78">
        <v>0</v>
      </c>
      <c r="K93" s="23"/>
      <c r="L93" s="78">
        <v>0</v>
      </c>
      <c r="M93" s="23"/>
      <c r="N93" s="78">
        <v>0</v>
      </c>
      <c r="O93" s="23"/>
      <c r="P93" s="78">
        <v>0</v>
      </c>
      <c r="Q93" s="23"/>
      <c r="R93" s="78">
        <v>0</v>
      </c>
      <c r="S93" s="23"/>
      <c r="T93" s="78">
        <v>0</v>
      </c>
      <c r="U93" s="23">
        <f t="shared" si="1"/>
        <v>0</v>
      </c>
      <c r="V93" s="78">
        <f t="shared" si="1"/>
        <v>0</v>
      </c>
    </row>
    <row r="94" spans="1:22" s="75" customFormat="1" ht="25.5" x14ac:dyDescent="0.2">
      <c r="A94" s="81">
        <v>50</v>
      </c>
      <c r="B94" s="80" t="s">
        <v>231</v>
      </c>
      <c r="C94" s="23"/>
      <c r="D94" s="78">
        <v>0</v>
      </c>
      <c r="E94" s="23"/>
      <c r="F94" s="78">
        <v>0</v>
      </c>
      <c r="G94" s="23"/>
      <c r="H94" s="78">
        <v>0</v>
      </c>
      <c r="I94" s="23"/>
      <c r="J94" s="78">
        <v>0</v>
      </c>
      <c r="K94" s="23"/>
      <c r="L94" s="78">
        <v>0</v>
      </c>
      <c r="M94" s="23"/>
      <c r="N94" s="78">
        <v>0</v>
      </c>
      <c r="O94" s="23"/>
      <c r="P94" s="78">
        <v>0</v>
      </c>
      <c r="Q94" s="23"/>
      <c r="R94" s="78">
        <v>0</v>
      </c>
      <c r="S94" s="23"/>
      <c r="T94" s="78">
        <v>0</v>
      </c>
      <c r="U94" s="23">
        <f t="shared" si="1"/>
        <v>0</v>
      </c>
      <c r="V94" s="78">
        <f t="shared" si="1"/>
        <v>0</v>
      </c>
    </row>
    <row r="95" spans="1:22" s="75" customFormat="1" ht="14.25" x14ac:dyDescent="0.2">
      <c r="A95" s="323" t="s">
        <v>232</v>
      </c>
      <c r="B95" s="323"/>
      <c r="C95" s="23"/>
      <c r="D95" s="78"/>
      <c r="E95" s="23"/>
      <c r="F95" s="78"/>
      <c r="G95" s="23"/>
      <c r="H95" s="78"/>
      <c r="I95" s="23"/>
      <c r="J95" s="78"/>
      <c r="K95" s="23"/>
      <c r="L95" s="78"/>
      <c r="M95" s="23"/>
      <c r="N95" s="78"/>
      <c r="O95" s="23"/>
      <c r="P95" s="78"/>
      <c r="Q95" s="23"/>
      <c r="R95" s="78"/>
      <c r="S95" s="23"/>
      <c r="T95" s="78"/>
      <c r="U95" s="23">
        <f t="shared" si="1"/>
        <v>0</v>
      </c>
      <c r="V95" s="78">
        <f t="shared" si="1"/>
        <v>0</v>
      </c>
    </row>
    <row r="96" spans="1:22" s="75" customFormat="1" ht="108.75" customHeight="1" x14ac:dyDescent="0.2">
      <c r="A96" s="322">
        <v>51</v>
      </c>
      <c r="B96" s="80" t="s">
        <v>233</v>
      </c>
      <c r="C96" s="23"/>
      <c r="D96" s="78">
        <v>0</v>
      </c>
      <c r="E96" s="23"/>
      <c r="F96" s="78">
        <v>0</v>
      </c>
      <c r="G96" s="23"/>
      <c r="H96" s="78">
        <v>0</v>
      </c>
      <c r="I96" s="23">
        <v>20</v>
      </c>
      <c r="J96" s="78">
        <v>3020751.8</v>
      </c>
      <c r="K96" s="23"/>
      <c r="L96" s="78">
        <v>0</v>
      </c>
      <c r="M96" s="23"/>
      <c r="N96" s="78">
        <v>0</v>
      </c>
      <c r="O96" s="23">
        <v>5</v>
      </c>
      <c r="P96" s="78">
        <v>755187.95</v>
      </c>
      <c r="Q96" s="23"/>
      <c r="R96" s="78">
        <v>0</v>
      </c>
      <c r="S96" s="23">
        <v>3</v>
      </c>
      <c r="T96" s="78">
        <v>453112.77</v>
      </c>
      <c r="U96" s="23">
        <f t="shared" si="1"/>
        <v>28</v>
      </c>
      <c r="V96" s="78">
        <f t="shared" si="1"/>
        <v>4229052.5199999996</v>
      </c>
    </row>
    <row r="97" spans="1:22" s="75" customFormat="1" ht="51" x14ac:dyDescent="0.2">
      <c r="A97" s="322"/>
      <c r="B97" s="80" t="s">
        <v>234</v>
      </c>
      <c r="C97" s="23"/>
      <c r="D97" s="78">
        <v>0</v>
      </c>
      <c r="E97" s="23"/>
      <c r="F97" s="78">
        <v>0</v>
      </c>
      <c r="G97" s="23"/>
      <c r="H97" s="78">
        <v>0</v>
      </c>
      <c r="I97" s="23"/>
      <c r="J97" s="78">
        <v>0</v>
      </c>
      <c r="K97" s="23"/>
      <c r="L97" s="78">
        <v>0</v>
      </c>
      <c r="M97" s="23"/>
      <c r="N97" s="78">
        <v>0</v>
      </c>
      <c r="O97" s="23"/>
      <c r="P97" s="78">
        <v>0</v>
      </c>
      <c r="Q97" s="23"/>
      <c r="R97" s="78">
        <v>0</v>
      </c>
      <c r="S97" s="23"/>
      <c r="T97" s="78">
        <v>0</v>
      </c>
      <c r="U97" s="23">
        <f t="shared" si="1"/>
        <v>0</v>
      </c>
      <c r="V97" s="78">
        <f t="shared" si="1"/>
        <v>0</v>
      </c>
    </row>
    <row r="98" spans="1:22" s="75" customFormat="1" ht="89.25" x14ac:dyDescent="0.2">
      <c r="A98" s="322"/>
      <c r="B98" s="80" t="s">
        <v>235</v>
      </c>
      <c r="C98" s="23"/>
      <c r="D98" s="78">
        <v>0</v>
      </c>
      <c r="E98" s="23"/>
      <c r="F98" s="78">
        <v>0</v>
      </c>
      <c r="G98" s="23"/>
      <c r="H98" s="78">
        <v>0</v>
      </c>
      <c r="I98" s="23"/>
      <c r="J98" s="78">
        <v>0</v>
      </c>
      <c r="K98" s="23"/>
      <c r="L98" s="78">
        <v>0</v>
      </c>
      <c r="M98" s="23"/>
      <c r="N98" s="78">
        <v>0</v>
      </c>
      <c r="O98" s="23"/>
      <c r="P98" s="78">
        <v>0</v>
      </c>
      <c r="Q98" s="23"/>
      <c r="R98" s="78">
        <v>0</v>
      </c>
      <c r="S98" s="23"/>
      <c r="T98" s="78">
        <v>0</v>
      </c>
      <c r="U98" s="23">
        <f t="shared" si="1"/>
        <v>0</v>
      </c>
      <c r="V98" s="78">
        <f t="shared" si="1"/>
        <v>0</v>
      </c>
    </row>
    <row r="99" spans="1:22" s="75" customFormat="1" ht="63.75" x14ac:dyDescent="0.2">
      <c r="A99" s="322"/>
      <c r="B99" s="80" t="s">
        <v>236</v>
      </c>
      <c r="C99" s="23"/>
      <c r="D99" s="78">
        <v>0</v>
      </c>
      <c r="E99" s="23"/>
      <c r="F99" s="78">
        <v>0</v>
      </c>
      <c r="G99" s="23"/>
      <c r="H99" s="78">
        <v>0</v>
      </c>
      <c r="I99" s="23"/>
      <c r="J99" s="78">
        <v>0</v>
      </c>
      <c r="K99" s="23"/>
      <c r="L99" s="78">
        <v>0</v>
      </c>
      <c r="M99" s="23"/>
      <c r="N99" s="78">
        <v>0</v>
      </c>
      <c r="O99" s="23"/>
      <c r="P99" s="78">
        <v>0</v>
      </c>
      <c r="Q99" s="23"/>
      <c r="R99" s="78">
        <v>0</v>
      </c>
      <c r="S99" s="23"/>
      <c r="T99" s="78">
        <v>0</v>
      </c>
      <c r="U99" s="23">
        <f t="shared" si="1"/>
        <v>0</v>
      </c>
      <c r="V99" s="78">
        <f t="shared" si="1"/>
        <v>0</v>
      </c>
    </row>
    <row r="100" spans="1:22" s="75" customFormat="1" ht="89.25" x14ac:dyDescent="0.2">
      <c r="A100" s="81">
        <v>52</v>
      </c>
      <c r="B100" s="80" t="s">
        <v>233</v>
      </c>
      <c r="C100" s="23"/>
      <c r="D100" s="78">
        <v>0</v>
      </c>
      <c r="E100" s="23"/>
      <c r="F100" s="78">
        <v>0</v>
      </c>
      <c r="G100" s="23"/>
      <c r="H100" s="78">
        <v>0</v>
      </c>
      <c r="I100" s="23"/>
      <c r="J100" s="78">
        <v>0</v>
      </c>
      <c r="K100" s="23"/>
      <c r="L100" s="78">
        <v>0</v>
      </c>
      <c r="M100" s="23"/>
      <c r="N100" s="78">
        <v>0</v>
      </c>
      <c r="O100" s="23"/>
      <c r="P100" s="78">
        <v>0</v>
      </c>
      <c r="Q100" s="23"/>
      <c r="R100" s="78">
        <v>0</v>
      </c>
      <c r="S100" s="23"/>
      <c r="T100" s="78">
        <v>0</v>
      </c>
      <c r="U100" s="23">
        <f t="shared" si="1"/>
        <v>0</v>
      </c>
      <c r="V100" s="78">
        <f t="shared" si="1"/>
        <v>0</v>
      </c>
    </row>
    <row r="101" spans="1:22" s="75" customFormat="1" ht="14.25" x14ac:dyDescent="0.2">
      <c r="A101" s="81">
        <v>53</v>
      </c>
      <c r="B101" s="80" t="s">
        <v>237</v>
      </c>
      <c r="C101" s="23"/>
      <c r="D101" s="78">
        <v>0</v>
      </c>
      <c r="E101" s="23"/>
      <c r="F101" s="78">
        <v>0</v>
      </c>
      <c r="G101" s="23"/>
      <c r="H101" s="78">
        <v>0</v>
      </c>
      <c r="I101" s="23"/>
      <c r="J101" s="78">
        <v>0</v>
      </c>
      <c r="K101" s="23"/>
      <c r="L101" s="78">
        <v>0</v>
      </c>
      <c r="M101" s="23"/>
      <c r="N101" s="78">
        <v>0</v>
      </c>
      <c r="O101" s="23"/>
      <c r="P101" s="78">
        <v>0</v>
      </c>
      <c r="Q101" s="23"/>
      <c r="R101" s="78">
        <v>0</v>
      </c>
      <c r="S101" s="23"/>
      <c r="T101" s="78">
        <v>0</v>
      </c>
      <c r="U101" s="23">
        <f t="shared" si="1"/>
        <v>0</v>
      </c>
      <c r="V101" s="78">
        <f t="shared" si="1"/>
        <v>0</v>
      </c>
    </row>
    <row r="102" spans="1:22" s="75" customFormat="1" ht="76.5" x14ac:dyDescent="0.2">
      <c r="A102" s="81">
        <v>54</v>
      </c>
      <c r="B102" s="80" t="s">
        <v>238</v>
      </c>
      <c r="C102" s="23"/>
      <c r="D102" s="78">
        <v>0</v>
      </c>
      <c r="E102" s="23"/>
      <c r="F102" s="78">
        <v>0</v>
      </c>
      <c r="G102" s="23"/>
      <c r="H102" s="78">
        <v>0</v>
      </c>
      <c r="I102" s="23"/>
      <c r="J102" s="78">
        <v>0</v>
      </c>
      <c r="K102" s="23"/>
      <c r="L102" s="78">
        <v>0</v>
      </c>
      <c r="M102" s="23"/>
      <c r="N102" s="78">
        <v>0</v>
      </c>
      <c r="O102" s="23"/>
      <c r="P102" s="78">
        <v>0</v>
      </c>
      <c r="Q102" s="23"/>
      <c r="R102" s="78">
        <v>0</v>
      </c>
      <c r="S102" s="23"/>
      <c r="T102" s="78">
        <v>0</v>
      </c>
      <c r="U102" s="23">
        <f t="shared" si="1"/>
        <v>0</v>
      </c>
      <c r="V102" s="78">
        <f t="shared" si="1"/>
        <v>0</v>
      </c>
    </row>
    <row r="103" spans="1:22" s="75" customFormat="1" ht="76.5" x14ac:dyDescent="0.2">
      <c r="A103" s="81">
        <v>55</v>
      </c>
      <c r="B103" s="80" t="s">
        <v>239</v>
      </c>
      <c r="C103" s="23"/>
      <c r="D103" s="78">
        <v>0</v>
      </c>
      <c r="E103" s="23"/>
      <c r="F103" s="78">
        <v>0</v>
      </c>
      <c r="G103" s="23"/>
      <c r="H103" s="78">
        <v>0</v>
      </c>
      <c r="I103" s="23"/>
      <c r="J103" s="78">
        <v>0</v>
      </c>
      <c r="K103" s="23"/>
      <c r="L103" s="78">
        <v>0</v>
      </c>
      <c r="M103" s="23"/>
      <c r="N103" s="78">
        <v>0</v>
      </c>
      <c r="O103" s="23"/>
      <c r="P103" s="78">
        <v>0</v>
      </c>
      <c r="Q103" s="23"/>
      <c r="R103" s="78">
        <v>0</v>
      </c>
      <c r="S103" s="23"/>
      <c r="T103" s="78">
        <v>0</v>
      </c>
      <c r="U103" s="23">
        <f t="shared" si="1"/>
        <v>0</v>
      </c>
      <c r="V103" s="78">
        <f t="shared" si="1"/>
        <v>0</v>
      </c>
    </row>
    <row r="104" spans="1:22" s="75" customFormat="1" ht="14.25" x14ac:dyDescent="0.2">
      <c r="A104" s="323" t="s">
        <v>240</v>
      </c>
      <c r="B104" s="323"/>
      <c r="C104" s="23"/>
      <c r="D104" s="78"/>
      <c r="E104" s="23"/>
      <c r="F104" s="78"/>
      <c r="G104" s="23"/>
      <c r="H104" s="78"/>
      <c r="I104" s="23"/>
      <c r="J104" s="78"/>
      <c r="K104" s="23"/>
      <c r="L104" s="78"/>
      <c r="M104" s="23"/>
      <c r="N104" s="78"/>
      <c r="O104" s="23"/>
      <c r="P104" s="78"/>
      <c r="Q104" s="23"/>
      <c r="R104" s="78"/>
      <c r="S104" s="23"/>
      <c r="T104" s="78"/>
      <c r="U104" s="23">
        <f t="shared" si="1"/>
        <v>0</v>
      </c>
      <c r="V104" s="78">
        <f t="shared" si="1"/>
        <v>0</v>
      </c>
    </row>
    <row r="105" spans="1:22" s="75" customFormat="1" ht="76.5" x14ac:dyDescent="0.2">
      <c r="A105" s="322">
        <v>56</v>
      </c>
      <c r="B105" s="80" t="s">
        <v>241</v>
      </c>
      <c r="C105" s="23">
        <v>10</v>
      </c>
      <c r="D105" s="78">
        <v>1069124.5</v>
      </c>
      <c r="E105" s="23"/>
      <c r="F105" s="78">
        <v>0</v>
      </c>
      <c r="G105" s="23"/>
      <c r="H105" s="78">
        <v>0</v>
      </c>
      <c r="I105" s="23"/>
      <c r="J105" s="78">
        <v>0</v>
      </c>
      <c r="K105" s="23"/>
      <c r="L105" s="78">
        <v>0</v>
      </c>
      <c r="M105" s="23"/>
      <c r="N105" s="78">
        <v>0</v>
      </c>
      <c r="O105" s="23"/>
      <c r="P105" s="78">
        <v>0</v>
      </c>
      <c r="Q105" s="23"/>
      <c r="R105" s="78">
        <v>0</v>
      </c>
      <c r="S105" s="23"/>
      <c r="T105" s="78">
        <v>0</v>
      </c>
      <c r="U105" s="23">
        <f t="shared" si="1"/>
        <v>10</v>
      </c>
      <c r="V105" s="78">
        <f t="shared" si="1"/>
        <v>1069124.5</v>
      </c>
    </row>
    <row r="106" spans="1:22" s="75" customFormat="1" ht="25.5" x14ac:dyDescent="0.2">
      <c r="A106" s="322"/>
      <c r="B106" s="80" t="s">
        <v>242</v>
      </c>
      <c r="C106" s="23"/>
      <c r="D106" s="78">
        <v>0</v>
      </c>
      <c r="E106" s="23"/>
      <c r="F106" s="78">
        <v>0</v>
      </c>
      <c r="G106" s="23"/>
      <c r="H106" s="78">
        <v>0</v>
      </c>
      <c r="I106" s="23"/>
      <c r="J106" s="78">
        <v>0</v>
      </c>
      <c r="K106" s="23"/>
      <c r="L106" s="78">
        <v>0</v>
      </c>
      <c r="M106" s="23"/>
      <c r="N106" s="78">
        <v>0</v>
      </c>
      <c r="O106" s="23"/>
      <c r="P106" s="78">
        <v>0</v>
      </c>
      <c r="Q106" s="23"/>
      <c r="R106" s="78">
        <v>0</v>
      </c>
      <c r="S106" s="23"/>
      <c r="T106" s="78">
        <v>0</v>
      </c>
      <c r="U106" s="23">
        <f t="shared" si="1"/>
        <v>0</v>
      </c>
      <c r="V106" s="78">
        <f t="shared" si="1"/>
        <v>0</v>
      </c>
    </row>
    <row r="107" spans="1:22" s="75" customFormat="1" ht="25.5" x14ac:dyDescent="0.2">
      <c r="A107" s="322"/>
      <c r="B107" s="80" t="s">
        <v>243</v>
      </c>
      <c r="C107" s="23"/>
      <c r="D107" s="78">
        <v>0</v>
      </c>
      <c r="E107" s="23"/>
      <c r="F107" s="78">
        <v>0</v>
      </c>
      <c r="G107" s="23"/>
      <c r="H107" s="78">
        <v>0</v>
      </c>
      <c r="I107" s="23"/>
      <c r="J107" s="78">
        <v>0</v>
      </c>
      <c r="K107" s="23"/>
      <c r="L107" s="78">
        <v>0</v>
      </c>
      <c r="M107" s="23"/>
      <c r="N107" s="78">
        <v>0</v>
      </c>
      <c r="O107" s="23"/>
      <c r="P107" s="78">
        <v>0</v>
      </c>
      <c r="Q107" s="23"/>
      <c r="R107" s="78">
        <v>0</v>
      </c>
      <c r="S107" s="23"/>
      <c r="T107" s="78">
        <v>0</v>
      </c>
      <c r="U107" s="23">
        <f t="shared" si="1"/>
        <v>0</v>
      </c>
      <c r="V107" s="78">
        <f t="shared" si="1"/>
        <v>0</v>
      </c>
    </row>
    <row r="108" spans="1:22" s="75" customFormat="1" ht="38.25" x14ac:dyDescent="0.2">
      <c r="A108" s="81">
        <v>57</v>
      </c>
      <c r="B108" s="80" t="s">
        <v>244</v>
      </c>
      <c r="C108" s="23"/>
      <c r="D108" s="78">
        <v>0</v>
      </c>
      <c r="E108" s="23"/>
      <c r="F108" s="78">
        <v>0</v>
      </c>
      <c r="G108" s="23"/>
      <c r="H108" s="78">
        <v>0</v>
      </c>
      <c r="I108" s="23"/>
      <c r="J108" s="78">
        <v>0</v>
      </c>
      <c r="K108" s="23"/>
      <c r="L108" s="78">
        <v>0</v>
      </c>
      <c r="M108" s="23"/>
      <c r="N108" s="78">
        <v>0</v>
      </c>
      <c r="O108" s="23"/>
      <c r="P108" s="78">
        <v>0</v>
      </c>
      <c r="Q108" s="23"/>
      <c r="R108" s="78">
        <v>0</v>
      </c>
      <c r="S108" s="23"/>
      <c r="T108" s="78">
        <v>0</v>
      </c>
      <c r="U108" s="23">
        <f t="shared" si="1"/>
        <v>0</v>
      </c>
      <c r="V108" s="78">
        <f t="shared" si="1"/>
        <v>0</v>
      </c>
    </row>
    <row r="109" spans="1:22" s="75" customFormat="1" ht="14.25" x14ac:dyDescent="0.2">
      <c r="A109" s="323" t="s">
        <v>245</v>
      </c>
      <c r="B109" s="323"/>
      <c r="C109" s="23"/>
      <c r="D109" s="78"/>
      <c r="E109" s="23"/>
      <c r="F109" s="78"/>
      <c r="G109" s="23"/>
      <c r="H109" s="78"/>
      <c r="I109" s="23"/>
      <c r="J109" s="78"/>
      <c r="K109" s="23"/>
      <c r="L109" s="78"/>
      <c r="M109" s="23"/>
      <c r="N109" s="78"/>
      <c r="O109" s="23"/>
      <c r="P109" s="78"/>
      <c r="Q109" s="23"/>
      <c r="R109" s="78"/>
      <c r="S109" s="23"/>
      <c r="T109" s="78"/>
      <c r="U109" s="23">
        <f t="shared" si="1"/>
        <v>0</v>
      </c>
      <c r="V109" s="78">
        <f t="shared" si="1"/>
        <v>0</v>
      </c>
    </row>
    <row r="110" spans="1:22" s="75" customFormat="1" ht="38.25" x14ac:dyDescent="0.2">
      <c r="A110" s="322">
        <v>58</v>
      </c>
      <c r="B110" s="80" t="s">
        <v>246</v>
      </c>
      <c r="C110" s="23"/>
      <c r="D110" s="78">
        <v>0</v>
      </c>
      <c r="E110" s="23"/>
      <c r="F110" s="78">
        <v>0</v>
      </c>
      <c r="G110" s="23"/>
      <c r="H110" s="78">
        <v>0</v>
      </c>
      <c r="I110" s="23"/>
      <c r="J110" s="78">
        <v>0</v>
      </c>
      <c r="K110" s="23"/>
      <c r="L110" s="78">
        <v>0</v>
      </c>
      <c r="M110" s="23"/>
      <c r="N110" s="78">
        <v>0</v>
      </c>
      <c r="O110" s="23"/>
      <c r="P110" s="78">
        <v>0</v>
      </c>
      <c r="Q110" s="23"/>
      <c r="R110" s="78">
        <v>0</v>
      </c>
      <c r="S110" s="23"/>
      <c r="T110" s="78">
        <v>0</v>
      </c>
      <c r="U110" s="23">
        <f t="shared" si="1"/>
        <v>0</v>
      </c>
      <c r="V110" s="78">
        <f t="shared" si="1"/>
        <v>0</v>
      </c>
    </row>
    <row r="111" spans="1:22" s="75" customFormat="1" ht="51" x14ac:dyDescent="0.2">
      <c r="A111" s="322"/>
      <c r="B111" s="80" t="s">
        <v>247</v>
      </c>
      <c r="C111" s="23"/>
      <c r="D111" s="78">
        <v>0</v>
      </c>
      <c r="E111" s="23"/>
      <c r="F111" s="78">
        <v>0</v>
      </c>
      <c r="G111" s="23"/>
      <c r="H111" s="78">
        <v>0</v>
      </c>
      <c r="I111" s="23"/>
      <c r="J111" s="78">
        <v>0</v>
      </c>
      <c r="K111" s="23"/>
      <c r="L111" s="78">
        <v>0</v>
      </c>
      <c r="M111" s="23"/>
      <c r="N111" s="78">
        <v>0</v>
      </c>
      <c r="O111" s="23"/>
      <c r="P111" s="78">
        <v>0</v>
      </c>
      <c r="Q111" s="23"/>
      <c r="R111" s="78">
        <v>0</v>
      </c>
      <c r="S111" s="23"/>
      <c r="T111" s="78">
        <v>0</v>
      </c>
      <c r="U111" s="23">
        <f t="shared" si="1"/>
        <v>0</v>
      </c>
      <c r="V111" s="78">
        <f t="shared" si="1"/>
        <v>0</v>
      </c>
    </row>
    <row r="112" spans="1:22" s="75" customFormat="1" ht="89.25" x14ac:dyDescent="0.2">
      <c r="A112" s="322"/>
      <c r="B112" s="80" t="s">
        <v>104</v>
      </c>
      <c r="C112" s="23"/>
      <c r="D112" s="78">
        <v>0</v>
      </c>
      <c r="E112" s="23"/>
      <c r="F112" s="78">
        <v>0</v>
      </c>
      <c r="G112" s="23"/>
      <c r="H112" s="78">
        <v>0</v>
      </c>
      <c r="I112" s="23"/>
      <c r="J112" s="78">
        <v>0</v>
      </c>
      <c r="K112" s="23"/>
      <c r="L112" s="78">
        <v>0</v>
      </c>
      <c r="M112" s="23"/>
      <c r="N112" s="78">
        <v>0</v>
      </c>
      <c r="O112" s="23"/>
      <c r="P112" s="78">
        <v>0</v>
      </c>
      <c r="Q112" s="23"/>
      <c r="R112" s="78">
        <v>0</v>
      </c>
      <c r="S112" s="23"/>
      <c r="T112" s="78">
        <v>0</v>
      </c>
      <c r="U112" s="23">
        <f t="shared" si="1"/>
        <v>0</v>
      </c>
      <c r="V112" s="78">
        <f t="shared" si="1"/>
        <v>0</v>
      </c>
    </row>
    <row r="113" spans="1:22" s="75" customFormat="1" ht="89.25" x14ac:dyDescent="0.2">
      <c r="A113" s="322"/>
      <c r="B113" s="80" t="s">
        <v>104</v>
      </c>
      <c r="C113" s="23"/>
      <c r="D113" s="78">
        <v>0</v>
      </c>
      <c r="E113" s="23"/>
      <c r="F113" s="78">
        <v>0</v>
      </c>
      <c r="G113" s="23"/>
      <c r="H113" s="78">
        <v>0</v>
      </c>
      <c r="I113" s="23"/>
      <c r="J113" s="78">
        <v>0</v>
      </c>
      <c r="K113" s="23"/>
      <c r="L113" s="78">
        <v>0</v>
      </c>
      <c r="M113" s="23"/>
      <c r="N113" s="78">
        <v>0</v>
      </c>
      <c r="O113" s="23"/>
      <c r="P113" s="78">
        <v>0</v>
      </c>
      <c r="Q113" s="23"/>
      <c r="R113" s="78">
        <v>0</v>
      </c>
      <c r="S113" s="23"/>
      <c r="T113" s="78">
        <v>0</v>
      </c>
      <c r="U113" s="23">
        <f t="shared" si="1"/>
        <v>0</v>
      </c>
      <c r="V113" s="78">
        <f t="shared" si="1"/>
        <v>0</v>
      </c>
    </row>
    <row r="114" spans="1:22" s="75" customFormat="1" ht="14.25" x14ac:dyDescent="0.2">
      <c r="A114" s="323" t="s">
        <v>248</v>
      </c>
      <c r="B114" s="323"/>
      <c r="C114" s="23"/>
      <c r="D114" s="78"/>
      <c r="E114" s="23"/>
      <c r="F114" s="78"/>
      <c r="G114" s="23"/>
      <c r="H114" s="78"/>
      <c r="I114" s="23"/>
      <c r="J114" s="78"/>
      <c r="K114" s="23"/>
      <c r="L114" s="78"/>
      <c r="M114" s="23"/>
      <c r="N114" s="78"/>
      <c r="O114" s="23"/>
      <c r="P114" s="78"/>
      <c r="Q114" s="23"/>
      <c r="R114" s="78"/>
      <c r="S114" s="23"/>
      <c r="T114" s="78"/>
      <c r="U114" s="23">
        <f t="shared" si="1"/>
        <v>0</v>
      </c>
      <c r="V114" s="78">
        <f t="shared" si="1"/>
        <v>0</v>
      </c>
    </row>
    <row r="115" spans="1:22" s="75" customFormat="1" ht="76.5" x14ac:dyDescent="0.2">
      <c r="A115" s="81">
        <v>59</v>
      </c>
      <c r="B115" s="80" t="s">
        <v>249</v>
      </c>
      <c r="C115" s="23">
        <v>2</v>
      </c>
      <c r="D115" s="78">
        <v>416522.54</v>
      </c>
      <c r="E115" s="23"/>
      <c r="F115" s="78">
        <v>0</v>
      </c>
      <c r="G115" s="23"/>
      <c r="H115" s="78">
        <v>0</v>
      </c>
      <c r="I115" s="23"/>
      <c r="J115" s="78">
        <v>0</v>
      </c>
      <c r="K115" s="23"/>
      <c r="L115" s="78">
        <v>0</v>
      </c>
      <c r="M115" s="23"/>
      <c r="N115" s="78">
        <v>0</v>
      </c>
      <c r="O115" s="23"/>
      <c r="P115" s="78">
        <v>0</v>
      </c>
      <c r="Q115" s="23"/>
      <c r="R115" s="78">
        <v>0</v>
      </c>
      <c r="S115" s="23"/>
      <c r="T115" s="78">
        <v>0</v>
      </c>
      <c r="U115" s="23">
        <f t="shared" si="1"/>
        <v>2</v>
      </c>
      <c r="V115" s="78">
        <f t="shared" si="1"/>
        <v>416522.54</v>
      </c>
    </row>
    <row r="116" spans="1:22" s="75" customFormat="1" ht="14.25" x14ac:dyDescent="0.2">
      <c r="A116" s="81">
        <v>60</v>
      </c>
      <c r="B116" s="80" t="s">
        <v>250</v>
      </c>
      <c r="C116" s="23"/>
      <c r="D116" s="78">
        <v>0</v>
      </c>
      <c r="E116" s="23"/>
      <c r="F116" s="78">
        <v>0</v>
      </c>
      <c r="G116" s="23"/>
      <c r="H116" s="78">
        <v>0</v>
      </c>
      <c r="I116" s="23"/>
      <c r="J116" s="78">
        <v>0</v>
      </c>
      <c r="K116" s="23"/>
      <c r="L116" s="78">
        <v>0</v>
      </c>
      <c r="M116" s="23"/>
      <c r="N116" s="78">
        <v>0</v>
      </c>
      <c r="O116" s="23"/>
      <c r="P116" s="78">
        <v>0</v>
      </c>
      <c r="Q116" s="23"/>
      <c r="R116" s="78">
        <v>0</v>
      </c>
      <c r="S116" s="23"/>
      <c r="T116" s="78">
        <v>0</v>
      </c>
      <c r="U116" s="23">
        <f t="shared" si="1"/>
        <v>0</v>
      </c>
      <c r="V116" s="78">
        <f t="shared" si="1"/>
        <v>0</v>
      </c>
    </row>
    <row r="117" spans="1:22" s="85" customFormat="1" x14ac:dyDescent="0.25">
      <c r="A117" s="82"/>
      <c r="B117" s="83" t="s">
        <v>74</v>
      </c>
      <c r="C117" s="84">
        <f>SUM(C8:C116)</f>
        <v>774</v>
      </c>
      <c r="D117" s="92">
        <f>SUM(D8:D116)</f>
        <v>132036909.74000002</v>
      </c>
      <c r="E117" s="84">
        <f t="shared" ref="E117:V117" si="2">SUM(E8:E116)</f>
        <v>76</v>
      </c>
      <c r="F117" s="92">
        <f t="shared" si="2"/>
        <v>22889520.080000002</v>
      </c>
      <c r="G117" s="84">
        <f t="shared" si="2"/>
        <v>35</v>
      </c>
      <c r="H117" s="92">
        <f t="shared" si="2"/>
        <v>5904838.0999999996</v>
      </c>
      <c r="I117" s="84">
        <f t="shared" si="2"/>
        <v>28</v>
      </c>
      <c r="J117" s="92">
        <f t="shared" si="2"/>
        <v>5081653.1399999997</v>
      </c>
      <c r="K117" s="84">
        <f t="shared" si="2"/>
        <v>140</v>
      </c>
      <c r="L117" s="92">
        <f t="shared" si="2"/>
        <v>18921344.139999997</v>
      </c>
      <c r="M117" s="84">
        <f t="shared" si="2"/>
        <v>460</v>
      </c>
      <c r="N117" s="92">
        <f t="shared" si="2"/>
        <v>87282378.299999982</v>
      </c>
      <c r="O117" s="84">
        <f t="shared" si="2"/>
        <v>315</v>
      </c>
      <c r="P117" s="92">
        <f t="shared" si="2"/>
        <v>56859169.70000001</v>
      </c>
      <c r="Q117" s="84">
        <f t="shared" si="2"/>
        <v>370</v>
      </c>
      <c r="R117" s="92">
        <f t="shared" si="2"/>
        <v>25465505.300000001</v>
      </c>
      <c r="S117" s="84">
        <f t="shared" si="2"/>
        <v>3</v>
      </c>
      <c r="T117" s="92">
        <f t="shared" si="2"/>
        <v>453112.77</v>
      </c>
      <c r="U117" s="84">
        <f t="shared" si="2"/>
        <v>2201</v>
      </c>
      <c r="V117" s="92">
        <f t="shared" si="2"/>
        <v>354894431.26999998</v>
      </c>
    </row>
    <row r="119" spans="1:22" x14ac:dyDescent="0.2">
      <c r="U119" s="93"/>
      <c r="V119" s="93"/>
    </row>
  </sheetData>
  <sheetProtection sheet="1" objects="1" scenarios="1"/>
  <mergeCells count="45">
    <mergeCell ref="A3:I3"/>
    <mergeCell ref="A30:A37"/>
    <mergeCell ref="A47:A49"/>
    <mergeCell ref="A57:A60"/>
    <mergeCell ref="A63:A67"/>
    <mergeCell ref="A5:A6"/>
    <mergeCell ref="B5:B6"/>
    <mergeCell ref="A12:B12"/>
    <mergeCell ref="A13:A14"/>
    <mergeCell ref="A16:B16"/>
    <mergeCell ref="A17:A18"/>
    <mergeCell ref="A19:B19"/>
    <mergeCell ref="A22:B22"/>
    <mergeCell ref="A24:B24"/>
    <mergeCell ref="A26:B26"/>
    <mergeCell ref="A29:B29"/>
    <mergeCell ref="Q5:R5"/>
    <mergeCell ref="S5:T5"/>
    <mergeCell ref="U5:V5"/>
    <mergeCell ref="A7:B7"/>
    <mergeCell ref="A8:A10"/>
    <mergeCell ref="G5:H5"/>
    <mergeCell ref="I5:J5"/>
    <mergeCell ref="K5:L5"/>
    <mergeCell ref="M5:N5"/>
    <mergeCell ref="O5:P5"/>
    <mergeCell ref="C5:D5"/>
    <mergeCell ref="E5:F5"/>
    <mergeCell ref="A43:B43"/>
    <mergeCell ref="A46:B46"/>
    <mergeCell ref="A55:B55"/>
    <mergeCell ref="A62:B62"/>
    <mergeCell ref="A69:B69"/>
    <mergeCell ref="A75:B75"/>
    <mergeCell ref="A70:A71"/>
    <mergeCell ref="A77:B77"/>
    <mergeCell ref="A91:B91"/>
    <mergeCell ref="A92:A93"/>
    <mergeCell ref="A110:A113"/>
    <mergeCell ref="A114:B114"/>
    <mergeCell ref="A95:B95"/>
    <mergeCell ref="A96:A99"/>
    <mergeCell ref="A104:B104"/>
    <mergeCell ref="A105:A107"/>
    <mergeCell ref="A109:B109"/>
  </mergeCells>
  <pageMargins left="0.70866141732283472" right="0.70866141732283472" top="0.74803149606299213" bottom="0.74803149606299213" header="0.31496062992125984" footer="0.31496062992125984"/>
  <pageSetup paperSize="9" scale="34" fitToHeight="7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83"/>
  <sheetViews>
    <sheetView workbookViewId="0">
      <pane xSplit="7" ySplit="6" topLeftCell="P19" activePane="bottomRight" state="frozen"/>
      <selection pane="topRight" activeCell="H1" sqref="H1"/>
      <selection pane="bottomLeft" activeCell="A7" sqref="A7"/>
      <selection pane="bottomRight" activeCell="AG34" sqref="AG34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8.42578125" style="45" hidden="1" customWidth="1"/>
    <col min="8" max="9" width="11.28515625" style="10" hidden="1" customWidth="1"/>
    <col min="10" max="10" width="14.28515625" style="10" hidden="1" customWidth="1"/>
    <col min="11" max="23" width="11.28515625" style="10" hidden="1" customWidth="1"/>
    <col min="24" max="24" width="15.5703125" style="10" customWidth="1"/>
    <col min="25" max="31" width="11.28515625" style="10" customWidth="1"/>
    <col min="32" max="32" width="14.5703125" style="9" customWidth="1"/>
    <col min="33" max="36" width="14.5703125" style="10" customWidth="1"/>
    <col min="37" max="37" width="14.5703125" style="9" customWidth="1"/>
    <col min="38" max="41" width="14.5703125" style="10" customWidth="1"/>
    <col min="42" max="16384" width="9.140625" style="1"/>
  </cols>
  <sheetData>
    <row r="1" spans="1:42" x14ac:dyDescent="0.2"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  <c r="AA1" s="11"/>
      <c r="AB1" s="11"/>
      <c r="AC1" s="11"/>
      <c r="AD1" s="11"/>
      <c r="AE1" s="11"/>
      <c r="AJ1" s="11"/>
      <c r="AO1" s="11" t="s">
        <v>78</v>
      </c>
    </row>
    <row r="3" spans="1:42" ht="15.75" x14ac:dyDescent="0.25">
      <c r="A3" s="1" t="s">
        <v>254</v>
      </c>
      <c r="B3" s="20"/>
      <c r="C3" s="39"/>
      <c r="D3" s="39"/>
      <c r="E3" s="39"/>
      <c r="F3" s="39"/>
      <c r="G3" s="39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</row>
    <row r="4" spans="1:42" ht="59.25" customHeight="1" x14ac:dyDescent="0.2">
      <c r="A4" s="171"/>
      <c r="B4" s="329" t="s">
        <v>1</v>
      </c>
      <c r="C4" s="210" t="s">
        <v>112</v>
      </c>
      <c r="D4" s="211"/>
      <c r="E4" s="211"/>
      <c r="F4" s="212"/>
      <c r="G4" s="180" t="s">
        <v>77</v>
      </c>
      <c r="H4" s="315" t="s">
        <v>105</v>
      </c>
      <c r="I4" s="316"/>
      <c r="J4" s="316"/>
      <c r="K4" s="316"/>
      <c r="L4" s="316"/>
      <c r="M4" s="316"/>
      <c r="N4" s="316"/>
      <c r="O4" s="316"/>
      <c r="P4" s="316"/>
      <c r="Q4" s="177" t="s">
        <v>305</v>
      </c>
      <c r="R4" s="177" t="s">
        <v>306</v>
      </c>
      <c r="S4" s="315" t="s">
        <v>64</v>
      </c>
      <c r="T4" s="316"/>
      <c r="U4" s="316"/>
      <c r="V4" s="321"/>
      <c r="W4" s="291" t="s">
        <v>308</v>
      </c>
      <c r="X4" s="177" t="s">
        <v>320</v>
      </c>
      <c r="Y4" s="315" t="s">
        <v>64</v>
      </c>
      <c r="Z4" s="316"/>
      <c r="AA4" s="316"/>
      <c r="AB4" s="316"/>
      <c r="AC4" s="316"/>
      <c r="AD4" s="316"/>
      <c r="AE4" s="321"/>
      <c r="AF4" s="178" t="s">
        <v>116</v>
      </c>
      <c r="AG4" s="178"/>
      <c r="AH4" s="178"/>
      <c r="AI4" s="178"/>
      <c r="AJ4" s="178"/>
      <c r="AK4" s="318" t="s">
        <v>111</v>
      </c>
      <c r="AL4" s="319"/>
      <c r="AM4" s="319"/>
      <c r="AN4" s="319"/>
      <c r="AO4" s="320"/>
    </row>
    <row r="5" spans="1:42" s="2" customFormat="1" ht="32.25" customHeight="1" x14ac:dyDescent="0.2">
      <c r="A5" s="171"/>
      <c r="B5" s="329"/>
      <c r="C5" s="215" t="s">
        <v>108</v>
      </c>
      <c r="D5" s="216"/>
      <c r="E5" s="215" t="s">
        <v>130</v>
      </c>
      <c r="F5" s="216"/>
      <c r="G5" s="180"/>
      <c r="H5" s="333" t="s">
        <v>65</v>
      </c>
      <c r="I5" s="330" t="s">
        <v>64</v>
      </c>
      <c r="J5" s="331"/>
      <c r="K5" s="331"/>
      <c r="L5" s="331"/>
      <c r="M5" s="332"/>
      <c r="N5" s="333" t="s">
        <v>66</v>
      </c>
      <c r="O5" s="333" t="s">
        <v>67</v>
      </c>
      <c r="P5" s="330" t="s">
        <v>68</v>
      </c>
      <c r="Q5" s="177"/>
      <c r="R5" s="177"/>
      <c r="S5" s="311" t="s">
        <v>65</v>
      </c>
      <c r="T5" s="311" t="s">
        <v>66</v>
      </c>
      <c r="U5" s="311" t="s">
        <v>67</v>
      </c>
      <c r="V5" s="311" t="s">
        <v>68</v>
      </c>
      <c r="W5" s="292"/>
      <c r="X5" s="177"/>
      <c r="Y5" s="311" t="s">
        <v>65</v>
      </c>
      <c r="Z5" s="311" t="s">
        <v>66</v>
      </c>
      <c r="AA5" s="311" t="s">
        <v>67</v>
      </c>
      <c r="AB5" s="333" t="s">
        <v>64</v>
      </c>
      <c r="AC5" s="333"/>
      <c r="AD5" s="333"/>
      <c r="AE5" s="311" t="s">
        <v>68</v>
      </c>
      <c r="AF5" s="182" t="s">
        <v>73</v>
      </c>
      <c r="AG5" s="315" t="s">
        <v>64</v>
      </c>
      <c r="AH5" s="316"/>
      <c r="AI5" s="316"/>
      <c r="AJ5" s="321"/>
      <c r="AK5" s="308" t="s">
        <v>73</v>
      </c>
      <c r="AL5" s="315" t="s">
        <v>64</v>
      </c>
      <c r="AM5" s="316"/>
      <c r="AN5" s="316"/>
      <c r="AO5" s="321"/>
    </row>
    <row r="6" spans="1:42" s="6" customFormat="1" ht="43.5" customHeight="1" x14ac:dyDescent="0.2">
      <c r="A6" s="171"/>
      <c r="B6" s="329"/>
      <c r="C6" s="49" t="s">
        <v>106</v>
      </c>
      <c r="D6" s="49" t="s">
        <v>110</v>
      </c>
      <c r="E6" s="49" t="s">
        <v>106</v>
      </c>
      <c r="F6" s="49" t="s">
        <v>110</v>
      </c>
      <c r="G6" s="180"/>
      <c r="H6" s="333"/>
      <c r="I6" s="97" t="s">
        <v>273</v>
      </c>
      <c r="J6" s="97" t="s">
        <v>276</v>
      </c>
      <c r="K6" s="97" t="s">
        <v>274</v>
      </c>
      <c r="L6" s="100" t="s">
        <v>282</v>
      </c>
      <c r="M6" s="97" t="s">
        <v>275</v>
      </c>
      <c r="N6" s="333"/>
      <c r="O6" s="333"/>
      <c r="P6" s="330"/>
      <c r="Q6" s="177"/>
      <c r="R6" s="177"/>
      <c r="S6" s="312"/>
      <c r="T6" s="312"/>
      <c r="U6" s="312"/>
      <c r="V6" s="312"/>
      <c r="W6" s="293"/>
      <c r="X6" s="177"/>
      <c r="Y6" s="312"/>
      <c r="Z6" s="312"/>
      <c r="AA6" s="312"/>
      <c r="AB6" s="156" t="s">
        <v>317</v>
      </c>
      <c r="AC6" s="156" t="s">
        <v>318</v>
      </c>
      <c r="AD6" s="156" t="s">
        <v>319</v>
      </c>
      <c r="AE6" s="312"/>
      <c r="AF6" s="184"/>
      <c r="AG6" s="68" t="s">
        <v>65</v>
      </c>
      <c r="AH6" s="68" t="s">
        <v>66</v>
      </c>
      <c r="AI6" s="68" t="s">
        <v>67</v>
      </c>
      <c r="AJ6" s="68" t="s">
        <v>68</v>
      </c>
      <c r="AK6" s="310"/>
      <c r="AL6" s="68" t="s">
        <v>65</v>
      </c>
      <c r="AM6" s="68" t="s">
        <v>66</v>
      </c>
      <c r="AN6" s="68" t="s">
        <v>67</v>
      </c>
      <c r="AO6" s="68" t="s">
        <v>68</v>
      </c>
    </row>
    <row r="7" spans="1:42" x14ac:dyDescent="0.2">
      <c r="A7" s="27">
        <v>1</v>
      </c>
      <c r="B7" s="3" t="s">
        <v>2</v>
      </c>
      <c r="C7" s="37"/>
      <c r="D7" s="37"/>
      <c r="E7" s="37"/>
      <c r="F7" s="37"/>
      <c r="G7" s="43">
        <v>0</v>
      </c>
      <c r="H7" s="13">
        <v>0</v>
      </c>
      <c r="I7" s="13">
        <v>0</v>
      </c>
      <c r="J7" s="13"/>
      <c r="K7" s="13">
        <v>0</v>
      </c>
      <c r="L7" s="13"/>
      <c r="M7" s="13">
        <v>0</v>
      </c>
      <c r="N7" s="13">
        <v>0</v>
      </c>
      <c r="O7" s="13">
        <v>0</v>
      </c>
      <c r="P7" s="13">
        <v>0</v>
      </c>
      <c r="Q7" s="13"/>
      <c r="R7" s="13">
        <v>0</v>
      </c>
      <c r="S7" s="13">
        <v>0</v>
      </c>
      <c r="T7" s="13">
        <v>0</v>
      </c>
      <c r="U7" s="13">
        <v>0</v>
      </c>
      <c r="V7" s="13">
        <v>0</v>
      </c>
      <c r="W7" s="13"/>
      <c r="X7" s="13">
        <v>0</v>
      </c>
      <c r="Y7" s="13">
        <v>0</v>
      </c>
      <c r="Z7" s="13">
        <v>0</v>
      </c>
      <c r="AA7" s="13">
        <v>0</v>
      </c>
      <c r="AB7" s="13">
        <v>0</v>
      </c>
      <c r="AC7" s="13">
        <v>0</v>
      </c>
      <c r="AD7" s="13">
        <v>0</v>
      </c>
      <c r="AE7" s="13">
        <v>0</v>
      </c>
      <c r="AF7" s="13">
        <v>0</v>
      </c>
      <c r="AG7" s="13">
        <v>0</v>
      </c>
      <c r="AH7" s="13">
        <v>0</v>
      </c>
      <c r="AI7" s="13">
        <v>0</v>
      </c>
      <c r="AJ7" s="13">
        <v>0</v>
      </c>
      <c r="AK7" s="13">
        <v>0</v>
      </c>
      <c r="AL7" s="13">
        <v>0</v>
      </c>
      <c r="AM7" s="13">
        <v>0</v>
      </c>
      <c r="AN7" s="13">
        <v>0</v>
      </c>
      <c r="AO7" s="13">
        <v>0</v>
      </c>
    </row>
    <row r="8" spans="1:42" x14ac:dyDescent="0.2">
      <c r="A8" s="27">
        <v>2</v>
      </c>
      <c r="B8" s="3" t="s">
        <v>3</v>
      </c>
      <c r="C8" s="37"/>
      <c r="D8" s="37"/>
      <c r="E8" s="37"/>
      <c r="F8" s="37"/>
      <c r="G8" s="43">
        <v>0</v>
      </c>
      <c r="H8" s="13">
        <v>0</v>
      </c>
      <c r="I8" s="13">
        <v>0</v>
      </c>
      <c r="J8" s="13"/>
      <c r="K8" s="13">
        <v>0</v>
      </c>
      <c r="L8" s="13"/>
      <c r="M8" s="13">
        <v>0</v>
      </c>
      <c r="N8" s="13">
        <v>0</v>
      </c>
      <c r="O8" s="13">
        <v>0</v>
      </c>
      <c r="P8" s="13">
        <v>0</v>
      </c>
      <c r="Q8" s="13"/>
      <c r="R8" s="13">
        <v>0</v>
      </c>
      <c r="S8" s="13">
        <v>0</v>
      </c>
      <c r="T8" s="13">
        <v>0</v>
      </c>
      <c r="U8" s="13">
        <v>0</v>
      </c>
      <c r="V8" s="13">
        <v>0</v>
      </c>
      <c r="W8" s="13"/>
      <c r="X8" s="13">
        <v>0</v>
      </c>
      <c r="Y8" s="13">
        <v>0</v>
      </c>
      <c r="Z8" s="13">
        <v>0</v>
      </c>
      <c r="AA8" s="13">
        <v>0</v>
      </c>
      <c r="AB8" s="13">
        <v>0</v>
      </c>
      <c r="AC8" s="13">
        <v>0</v>
      </c>
      <c r="AD8" s="13">
        <v>0</v>
      </c>
      <c r="AE8" s="13">
        <v>0</v>
      </c>
      <c r="AF8" s="13">
        <v>0</v>
      </c>
      <c r="AG8" s="13">
        <v>0</v>
      </c>
      <c r="AH8" s="13">
        <v>0</v>
      </c>
      <c r="AI8" s="13">
        <v>0</v>
      </c>
      <c r="AJ8" s="13">
        <v>0</v>
      </c>
      <c r="AK8" s="13">
        <v>0</v>
      </c>
      <c r="AL8" s="13">
        <v>0</v>
      </c>
      <c r="AM8" s="13">
        <v>0</v>
      </c>
      <c r="AN8" s="13">
        <v>0</v>
      </c>
      <c r="AO8" s="13">
        <v>0</v>
      </c>
    </row>
    <row r="9" spans="1:42" x14ac:dyDescent="0.2">
      <c r="A9" s="27">
        <v>3</v>
      </c>
      <c r="B9" s="3" t="s">
        <v>4</v>
      </c>
      <c r="C9" s="37"/>
      <c r="D9" s="37"/>
      <c r="E9" s="37"/>
      <c r="F9" s="37"/>
      <c r="G9" s="43">
        <v>0</v>
      </c>
      <c r="H9" s="13">
        <v>0</v>
      </c>
      <c r="I9" s="13">
        <v>0</v>
      </c>
      <c r="J9" s="13"/>
      <c r="K9" s="13">
        <v>0</v>
      </c>
      <c r="L9" s="13"/>
      <c r="M9" s="13">
        <v>0</v>
      </c>
      <c r="N9" s="13">
        <v>0</v>
      </c>
      <c r="O9" s="13">
        <v>0</v>
      </c>
      <c r="P9" s="13">
        <v>0</v>
      </c>
      <c r="Q9" s="13"/>
      <c r="R9" s="13">
        <v>0</v>
      </c>
      <c r="S9" s="13">
        <v>0</v>
      </c>
      <c r="T9" s="13">
        <v>0</v>
      </c>
      <c r="U9" s="13">
        <v>0</v>
      </c>
      <c r="V9" s="13">
        <v>0</v>
      </c>
      <c r="W9" s="13"/>
      <c r="X9" s="13">
        <v>0</v>
      </c>
      <c r="Y9" s="13">
        <v>0</v>
      </c>
      <c r="Z9" s="13">
        <v>0</v>
      </c>
      <c r="AA9" s="13">
        <v>0</v>
      </c>
      <c r="AB9" s="13">
        <v>0</v>
      </c>
      <c r="AC9" s="13">
        <v>0</v>
      </c>
      <c r="AD9" s="13">
        <v>0</v>
      </c>
      <c r="AE9" s="13">
        <v>0</v>
      </c>
      <c r="AF9" s="13">
        <v>0</v>
      </c>
      <c r="AG9" s="13">
        <v>0</v>
      </c>
      <c r="AH9" s="13">
        <v>0</v>
      </c>
      <c r="AI9" s="13">
        <v>0</v>
      </c>
      <c r="AJ9" s="13">
        <v>0</v>
      </c>
      <c r="AK9" s="13">
        <v>0</v>
      </c>
      <c r="AL9" s="13">
        <v>0</v>
      </c>
      <c r="AM9" s="13">
        <v>0</v>
      </c>
      <c r="AN9" s="13">
        <v>0</v>
      </c>
      <c r="AO9" s="13">
        <v>0</v>
      </c>
    </row>
    <row r="10" spans="1:42" x14ac:dyDescent="0.2">
      <c r="A10" s="27">
        <v>4</v>
      </c>
      <c r="B10" s="3" t="s">
        <v>5</v>
      </c>
      <c r="C10" s="37"/>
      <c r="D10" s="37"/>
      <c r="E10" s="37"/>
      <c r="F10" s="37"/>
      <c r="G10" s="43">
        <v>0</v>
      </c>
      <c r="H10" s="13">
        <v>0</v>
      </c>
      <c r="I10" s="13">
        <v>0</v>
      </c>
      <c r="J10" s="13"/>
      <c r="K10" s="13">
        <v>0</v>
      </c>
      <c r="L10" s="13"/>
      <c r="M10" s="13">
        <v>0</v>
      </c>
      <c r="N10" s="13">
        <v>0</v>
      </c>
      <c r="O10" s="13">
        <v>0</v>
      </c>
      <c r="P10" s="13">
        <v>0</v>
      </c>
      <c r="Q10" s="13"/>
      <c r="R10" s="13">
        <v>0</v>
      </c>
      <c r="S10" s="13">
        <v>0</v>
      </c>
      <c r="T10" s="13">
        <v>0</v>
      </c>
      <c r="U10" s="13">
        <v>0</v>
      </c>
      <c r="V10" s="13">
        <v>0</v>
      </c>
      <c r="W10" s="13"/>
      <c r="X10" s="13">
        <v>0</v>
      </c>
      <c r="Y10" s="13">
        <v>0</v>
      </c>
      <c r="Z10" s="13">
        <v>0</v>
      </c>
      <c r="AA10" s="13">
        <v>0</v>
      </c>
      <c r="AB10" s="13">
        <v>0</v>
      </c>
      <c r="AC10" s="13">
        <v>0</v>
      </c>
      <c r="AD10" s="13">
        <v>0</v>
      </c>
      <c r="AE10" s="13">
        <v>0</v>
      </c>
      <c r="AF10" s="13">
        <v>0</v>
      </c>
      <c r="AG10" s="13">
        <v>0</v>
      </c>
      <c r="AH10" s="13">
        <v>0</v>
      </c>
      <c r="AI10" s="13">
        <v>0</v>
      </c>
      <c r="AJ10" s="13">
        <v>0</v>
      </c>
      <c r="AK10" s="13">
        <v>0</v>
      </c>
      <c r="AL10" s="13">
        <v>0</v>
      </c>
      <c r="AM10" s="13">
        <v>0</v>
      </c>
      <c r="AN10" s="13">
        <v>0</v>
      </c>
      <c r="AO10" s="13">
        <v>0</v>
      </c>
    </row>
    <row r="11" spans="1:42" x14ac:dyDescent="0.2">
      <c r="A11" s="27">
        <v>5</v>
      </c>
      <c r="B11" s="3" t="s">
        <v>6</v>
      </c>
      <c r="C11" s="37"/>
      <c r="D11" s="37"/>
      <c r="E11" s="37"/>
      <c r="F11" s="37"/>
      <c r="G11" s="43">
        <v>0</v>
      </c>
      <c r="H11" s="13">
        <v>0</v>
      </c>
      <c r="I11" s="13">
        <v>0</v>
      </c>
      <c r="J11" s="13"/>
      <c r="K11" s="13">
        <v>0</v>
      </c>
      <c r="L11" s="13"/>
      <c r="M11" s="13">
        <v>0</v>
      </c>
      <c r="N11" s="13">
        <v>0</v>
      </c>
      <c r="O11" s="13">
        <v>0</v>
      </c>
      <c r="P11" s="13">
        <v>0</v>
      </c>
      <c r="Q11" s="13"/>
      <c r="R11" s="13">
        <v>0</v>
      </c>
      <c r="S11" s="13">
        <v>0</v>
      </c>
      <c r="T11" s="13">
        <v>0</v>
      </c>
      <c r="U11" s="13">
        <v>0</v>
      </c>
      <c r="V11" s="13">
        <v>0</v>
      </c>
      <c r="W11" s="13"/>
      <c r="X11" s="13">
        <v>0</v>
      </c>
      <c r="Y11" s="13">
        <v>0</v>
      </c>
      <c r="Z11" s="13">
        <v>0</v>
      </c>
      <c r="AA11" s="13">
        <v>0</v>
      </c>
      <c r="AB11" s="13">
        <v>0</v>
      </c>
      <c r="AC11" s="13">
        <v>0</v>
      </c>
      <c r="AD11" s="13">
        <v>0</v>
      </c>
      <c r="AE11" s="13">
        <v>0</v>
      </c>
      <c r="AF11" s="13">
        <v>0</v>
      </c>
      <c r="AG11" s="13">
        <v>0</v>
      </c>
      <c r="AH11" s="13">
        <v>0</v>
      </c>
      <c r="AI11" s="13">
        <v>0</v>
      </c>
      <c r="AJ11" s="13">
        <v>0</v>
      </c>
      <c r="AK11" s="13">
        <v>0</v>
      </c>
      <c r="AL11" s="13">
        <v>0</v>
      </c>
      <c r="AM11" s="13">
        <v>0</v>
      </c>
      <c r="AN11" s="13">
        <v>0</v>
      </c>
      <c r="AO11" s="13">
        <v>0</v>
      </c>
    </row>
    <row r="12" spans="1:42" x14ac:dyDescent="0.2">
      <c r="A12" s="27">
        <v>6</v>
      </c>
      <c r="B12" s="3" t="s">
        <v>7</v>
      </c>
      <c r="C12" s="37"/>
      <c r="D12" s="37"/>
      <c r="E12" s="37"/>
      <c r="F12" s="37"/>
      <c r="G12" s="43">
        <v>0</v>
      </c>
      <c r="H12" s="13">
        <v>0</v>
      </c>
      <c r="I12" s="13">
        <v>0</v>
      </c>
      <c r="J12" s="13"/>
      <c r="K12" s="13">
        <v>0</v>
      </c>
      <c r="L12" s="13"/>
      <c r="M12" s="13">
        <v>0</v>
      </c>
      <c r="N12" s="13">
        <v>0</v>
      </c>
      <c r="O12" s="13">
        <v>0</v>
      </c>
      <c r="P12" s="13">
        <v>0</v>
      </c>
      <c r="Q12" s="13"/>
      <c r="R12" s="13">
        <v>0</v>
      </c>
      <c r="S12" s="13">
        <v>0</v>
      </c>
      <c r="T12" s="13">
        <v>0</v>
      </c>
      <c r="U12" s="13">
        <v>0</v>
      </c>
      <c r="V12" s="13">
        <v>0</v>
      </c>
      <c r="W12" s="13"/>
      <c r="X12" s="13">
        <v>0</v>
      </c>
      <c r="Y12" s="13">
        <v>0</v>
      </c>
      <c r="Z12" s="13">
        <v>0</v>
      </c>
      <c r="AA12" s="13">
        <v>0</v>
      </c>
      <c r="AB12" s="13">
        <v>0</v>
      </c>
      <c r="AC12" s="13">
        <v>0</v>
      </c>
      <c r="AD12" s="13">
        <v>0</v>
      </c>
      <c r="AE12" s="13">
        <v>0</v>
      </c>
      <c r="AF12" s="13">
        <v>0</v>
      </c>
      <c r="AG12" s="13">
        <v>0</v>
      </c>
      <c r="AH12" s="13">
        <v>0</v>
      </c>
      <c r="AI12" s="13">
        <v>0</v>
      </c>
      <c r="AJ12" s="13">
        <v>0</v>
      </c>
      <c r="AK12" s="13">
        <v>0</v>
      </c>
      <c r="AL12" s="13">
        <v>0</v>
      </c>
      <c r="AM12" s="13">
        <v>0</v>
      </c>
      <c r="AN12" s="13">
        <v>0</v>
      </c>
      <c r="AO12" s="13">
        <v>0</v>
      </c>
    </row>
    <row r="13" spans="1:42" x14ac:dyDescent="0.2">
      <c r="A13" s="27">
        <v>7</v>
      </c>
      <c r="B13" s="3" t="s">
        <v>8</v>
      </c>
      <c r="C13" s="37"/>
      <c r="D13" s="37"/>
      <c r="E13" s="37"/>
      <c r="F13" s="37"/>
      <c r="G13" s="43">
        <v>0</v>
      </c>
      <c r="H13" s="13">
        <v>0</v>
      </c>
      <c r="I13" s="13">
        <v>0</v>
      </c>
      <c r="J13" s="13"/>
      <c r="K13" s="13">
        <v>0</v>
      </c>
      <c r="L13" s="13"/>
      <c r="M13" s="13">
        <v>0</v>
      </c>
      <c r="N13" s="13">
        <v>0</v>
      </c>
      <c r="O13" s="13">
        <v>0</v>
      </c>
      <c r="P13" s="13">
        <v>0</v>
      </c>
      <c r="Q13" s="13"/>
      <c r="R13" s="13">
        <v>0</v>
      </c>
      <c r="S13" s="13">
        <v>0</v>
      </c>
      <c r="T13" s="13">
        <v>0</v>
      </c>
      <c r="U13" s="13">
        <v>0</v>
      </c>
      <c r="V13" s="13">
        <v>0</v>
      </c>
      <c r="W13" s="13"/>
      <c r="X13" s="13">
        <v>0</v>
      </c>
      <c r="Y13" s="13">
        <v>0</v>
      </c>
      <c r="Z13" s="13">
        <v>0</v>
      </c>
      <c r="AA13" s="13">
        <v>0</v>
      </c>
      <c r="AB13" s="13">
        <v>0</v>
      </c>
      <c r="AC13" s="13">
        <v>0</v>
      </c>
      <c r="AD13" s="13">
        <v>0</v>
      </c>
      <c r="AE13" s="13">
        <v>0</v>
      </c>
      <c r="AF13" s="13">
        <v>0</v>
      </c>
      <c r="AG13" s="13">
        <v>0</v>
      </c>
      <c r="AH13" s="13">
        <v>0</v>
      </c>
      <c r="AI13" s="13">
        <v>0</v>
      </c>
      <c r="AJ13" s="13">
        <v>0</v>
      </c>
      <c r="AK13" s="13">
        <v>0</v>
      </c>
      <c r="AL13" s="13">
        <v>0</v>
      </c>
      <c r="AM13" s="13">
        <v>0</v>
      </c>
      <c r="AN13" s="13">
        <v>0</v>
      </c>
      <c r="AO13" s="13">
        <v>0</v>
      </c>
    </row>
    <row r="14" spans="1:42" x14ac:dyDescent="0.2">
      <c r="A14" s="27">
        <v>8</v>
      </c>
      <c r="B14" s="3" t="s">
        <v>9</v>
      </c>
      <c r="C14" s="37"/>
      <c r="D14" s="37"/>
      <c r="E14" s="37"/>
      <c r="F14" s="37"/>
      <c r="G14" s="43">
        <v>0</v>
      </c>
      <c r="H14" s="13">
        <v>0</v>
      </c>
      <c r="I14" s="13">
        <v>0</v>
      </c>
      <c r="J14" s="13"/>
      <c r="K14" s="13">
        <v>0</v>
      </c>
      <c r="L14" s="13"/>
      <c r="M14" s="13">
        <v>0</v>
      </c>
      <c r="N14" s="13">
        <v>0</v>
      </c>
      <c r="O14" s="13">
        <v>0</v>
      </c>
      <c r="P14" s="13">
        <v>0</v>
      </c>
      <c r="Q14" s="13"/>
      <c r="R14" s="13">
        <v>0</v>
      </c>
      <c r="S14" s="13">
        <v>0</v>
      </c>
      <c r="T14" s="13">
        <v>0</v>
      </c>
      <c r="U14" s="13">
        <v>0</v>
      </c>
      <c r="V14" s="13">
        <v>0</v>
      </c>
      <c r="W14" s="13"/>
      <c r="X14" s="13">
        <v>0</v>
      </c>
      <c r="Y14" s="13">
        <v>0</v>
      </c>
      <c r="Z14" s="13">
        <v>0</v>
      </c>
      <c r="AA14" s="13">
        <v>0</v>
      </c>
      <c r="AB14" s="13">
        <v>0</v>
      </c>
      <c r="AC14" s="13">
        <v>0</v>
      </c>
      <c r="AD14" s="13">
        <v>0</v>
      </c>
      <c r="AE14" s="13">
        <v>0</v>
      </c>
      <c r="AF14" s="13">
        <v>0</v>
      </c>
      <c r="AG14" s="13">
        <v>0</v>
      </c>
      <c r="AH14" s="13">
        <v>0</v>
      </c>
      <c r="AI14" s="13">
        <v>0</v>
      </c>
      <c r="AJ14" s="13">
        <v>0</v>
      </c>
      <c r="AK14" s="13">
        <v>0</v>
      </c>
      <c r="AL14" s="13">
        <v>0</v>
      </c>
      <c r="AM14" s="13">
        <v>0</v>
      </c>
      <c r="AN14" s="13">
        <v>0</v>
      </c>
      <c r="AO14" s="13">
        <v>0</v>
      </c>
    </row>
    <row r="15" spans="1:42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v>0.89731567720543204</v>
      </c>
      <c r="F15" s="37">
        <v>0.10268432279456796</v>
      </c>
      <c r="G15" s="43">
        <v>865</v>
      </c>
      <c r="H15" s="13">
        <v>216</v>
      </c>
      <c r="I15" s="13">
        <v>72</v>
      </c>
      <c r="J15" s="13"/>
      <c r="K15" s="13">
        <v>72</v>
      </c>
      <c r="L15" s="13"/>
      <c r="M15" s="13">
        <v>72</v>
      </c>
      <c r="N15" s="13">
        <v>216</v>
      </c>
      <c r="O15" s="13">
        <v>216</v>
      </c>
      <c r="P15" s="13">
        <v>217</v>
      </c>
      <c r="Q15" s="13"/>
      <c r="R15" s="13">
        <v>865</v>
      </c>
      <c r="S15" s="13">
        <v>216</v>
      </c>
      <c r="T15" s="13">
        <v>216</v>
      </c>
      <c r="U15" s="13">
        <v>216</v>
      </c>
      <c r="V15" s="13">
        <v>217</v>
      </c>
      <c r="W15" s="13"/>
      <c r="X15" s="13">
        <v>865</v>
      </c>
      <c r="Y15" s="13">
        <v>216</v>
      </c>
      <c r="Z15" s="13">
        <v>216</v>
      </c>
      <c r="AA15" s="13">
        <v>216</v>
      </c>
      <c r="AB15" s="13">
        <v>72</v>
      </c>
      <c r="AC15" s="13">
        <v>72</v>
      </c>
      <c r="AD15" s="13">
        <v>72</v>
      </c>
      <c r="AE15" s="13">
        <v>217</v>
      </c>
      <c r="AF15" s="13">
        <v>776</v>
      </c>
      <c r="AG15" s="13">
        <v>194</v>
      </c>
      <c r="AH15" s="13">
        <v>194</v>
      </c>
      <c r="AI15" s="13">
        <v>194</v>
      </c>
      <c r="AJ15" s="13">
        <v>194</v>
      </c>
      <c r="AK15" s="13">
        <v>89</v>
      </c>
      <c r="AL15" s="13">
        <v>22</v>
      </c>
      <c r="AM15" s="13">
        <v>22</v>
      </c>
      <c r="AN15" s="13">
        <v>22</v>
      </c>
      <c r="AO15" s="13">
        <v>23</v>
      </c>
      <c r="AP15" s="10"/>
    </row>
    <row r="16" spans="1:42" ht="17.25" customHeight="1" x14ac:dyDescent="0.2">
      <c r="A16" s="27">
        <v>10</v>
      </c>
      <c r="B16" s="3" t="s">
        <v>53</v>
      </c>
      <c r="C16" s="65"/>
      <c r="D16" s="65"/>
      <c r="E16" s="37"/>
      <c r="F16" s="37"/>
      <c r="G16" s="43">
        <v>0</v>
      </c>
      <c r="H16" s="13">
        <v>0</v>
      </c>
      <c r="I16" s="13">
        <v>0</v>
      </c>
      <c r="J16" s="13"/>
      <c r="K16" s="13">
        <v>0</v>
      </c>
      <c r="L16" s="13"/>
      <c r="M16" s="13">
        <v>0</v>
      </c>
      <c r="N16" s="13">
        <v>0</v>
      </c>
      <c r="O16" s="13">
        <v>0</v>
      </c>
      <c r="P16" s="13">
        <v>0</v>
      </c>
      <c r="Q16" s="13"/>
      <c r="R16" s="13">
        <v>0</v>
      </c>
      <c r="S16" s="13">
        <v>0</v>
      </c>
      <c r="T16" s="13">
        <v>0</v>
      </c>
      <c r="U16" s="13">
        <v>0</v>
      </c>
      <c r="V16" s="13">
        <v>0</v>
      </c>
      <c r="W16" s="13"/>
      <c r="X16" s="13">
        <v>0</v>
      </c>
      <c r="Y16" s="13">
        <v>0</v>
      </c>
      <c r="Z16" s="13">
        <v>0</v>
      </c>
      <c r="AA16" s="13">
        <v>0</v>
      </c>
      <c r="AB16" s="13">
        <v>0</v>
      </c>
      <c r="AC16" s="13">
        <v>0</v>
      </c>
      <c r="AD16" s="13">
        <v>0</v>
      </c>
      <c r="AE16" s="13">
        <v>0</v>
      </c>
      <c r="AF16" s="13">
        <v>0</v>
      </c>
      <c r="AG16" s="13">
        <v>0</v>
      </c>
      <c r="AH16" s="13">
        <v>0</v>
      </c>
      <c r="AI16" s="13">
        <v>0</v>
      </c>
      <c r="AJ16" s="13">
        <v>0</v>
      </c>
      <c r="AK16" s="13">
        <v>0</v>
      </c>
      <c r="AL16" s="13">
        <v>0</v>
      </c>
      <c r="AM16" s="13">
        <v>0</v>
      </c>
      <c r="AN16" s="13">
        <v>0</v>
      </c>
      <c r="AO16" s="13">
        <v>0</v>
      </c>
      <c r="AP16" s="10"/>
    </row>
    <row r="17" spans="1:42" x14ac:dyDescent="0.2">
      <c r="A17" s="27">
        <v>11</v>
      </c>
      <c r="B17" s="3" t="s">
        <v>11</v>
      </c>
      <c r="C17" s="65"/>
      <c r="D17" s="65"/>
      <c r="E17" s="37"/>
      <c r="F17" s="37"/>
      <c r="G17" s="43">
        <v>0</v>
      </c>
      <c r="H17" s="13">
        <v>0</v>
      </c>
      <c r="I17" s="13">
        <v>0</v>
      </c>
      <c r="J17" s="13"/>
      <c r="K17" s="13">
        <v>0</v>
      </c>
      <c r="L17" s="13"/>
      <c r="M17" s="13">
        <v>0</v>
      </c>
      <c r="N17" s="13">
        <v>0</v>
      </c>
      <c r="O17" s="13">
        <v>0</v>
      </c>
      <c r="P17" s="13">
        <v>0</v>
      </c>
      <c r="Q17" s="13"/>
      <c r="R17" s="13">
        <v>0</v>
      </c>
      <c r="S17" s="13">
        <v>0</v>
      </c>
      <c r="T17" s="13">
        <v>0</v>
      </c>
      <c r="U17" s="13">
        <v>0</v>
      </c>
      <c r="V17" s="13">
        <v>0</v>
      </c>
      <c r="W17" s="13"/>
      <c r="X17" s="13">
        <v>0</v>
      </c>
      <c r="Y17" s="13">
        <v>0</v>
      </c>
      <c r="Z17" s="13">
        <v>0</v>
      </c>
      <c r="AA17" s="13">
        <v>0</v>
      </c>
      <c r="AB17" s="13">
        <v>0</v>
      </c>
      <c r="AC17" s="13">
        <v>0</v>
      </c>
      <c r="AD17" s="13">
        <v>0</v>
      </c>
      <c r="AE17" s="13">
        <v>0</v>
      </c>
      <c r="AF17" s="13">
        <v>0</v>
      </c>
      <c r="AG17" s="13">
        <v>0</v>
      </c>
      <c r="AH17" s="13">
        <v>0</v>
      </c>
      <c r="AI17" s="13">
        <v>0</v>
      </c>
      <c r="AJ17" s="13">
        <v>0</v>
      </c>
      <c r="AK17" s="13">
        <v>0</v>
      </c>
      <c r="AL17" s="13">
        <v>0</v>
      </c>
      <c r="AM17" s="13">
        <v>0</v>
      </c>
      <c r="AN17" s="13">
        <v>0</v>
      </c>
      <c r="AO17" s="13">
        <v>0</v>
      </c>
      <c r="AP17" s="10"/>
    </row>
    <row r="18" spans="1:42" x14ac:dyDescent="0.2">
      <c r="A18" s="27">
        <v>12</v>
      </c>
      <c r="B18" s="3" t="s">
        <v>12</v>
      </c>
      <c r="C18" s="65"/>
      <c r="D18" s="65"/>
      <c r="E18" s="37"/>
      <c r="F18" s="37"/>
      <c r="G18" s="43">
        <v>0</v>
      </c>
      <c r="H18" s="13">
        <v>0</v>
      </c>
      <c r="I18" s="13">
        <v>0</v>
      </c>
      <c r="J18" s="13"/>
      <c r="K18" s="13">
        <v>0</v>
      </c>
      <c r="L18" s="13"/>
      <c r="M18" s="13">
        <v>0</v>
      </c>
      <c r="N18" s="13">
        <v>0</v>
      </c>
      <c r="O18" s="13">
        <v>0</v>
      </c>
      <c r="P18" s="13">
        <v>0</v>
      </c>
      <c r="Q18" s="13"/>
      <c r="R18" s="13">
        <v>0</v>
      </c>
      <c r="S18" s="13">
        <v>0</v>
      </c>
      <c r="T18" s="13">
        <v>0</v>
      </c>
      <c r="U18" s="13">
        <v>0</v>
      </c>
      <c r="V18" s="13">
        <v>0</v>
      </c>
      <c r="W18" s="13"/>
      <c r="X18" s="13">
        <v>0</v>
      </c>
      <c r="Y18" s="13">
        <v>0</v>
      </c>
      <c r="Z18" s="13">
        <v>0</v>
      </c>
      <c r="AA18" s="13">
        <v>0</v>
      </c>
      <c r="AB18" s="13">
        <v>0</v>
      </c>
      <c r="AC18" s="13">
        <v>0</v>
      </c>
      <c r="AD18" s="13">
        <v>0</v>
      </c>
      <c r="AE18" s="13">
        <v>0</v>
      </c>
      <c r="AF18" s="13">
        <v>0</v>
      </c>
      <c r="AG18" s="13">
        <v>0</v>
      </c>
      <c r="AH18" s="13">
        <v>0</v>
      </c>
      <c r="AI18" s="13">
        <v>0</v>
      </c>
      <c r="AJ18" s="13">
        <v>0</v>
      </c>
      <c r="AK18" s="13">
        <v>0</v>
      </c>
      <c r="AL18" s="13">
        <v>0</v>
      </c>
      <c r="AM18" s="13">
        <v>0</v>
      </c>
      <c r="AN18" s="13">
        <v>0</v>
      </c>
      <c r="AO18" s="13">
        <v>0</v>
      </c>
      <c r="AP18" s="10"/>
    </row>
    <row r="19" spans="1:42" x14ac:dyDescent="0.2">
      <c r="A19" s="27">
        <v>13</v>
      </c>
      <c r="B19" s="3" t="s">
        <v>13</v>
      </c>
      <c r="C19" s="65"/>
      <c r="D19" s="65"/>
      <c r="E19" s="37"/>
      <c r="F19" s="37"/>
      <c r="G19" s="43">
        <v>0</v>
      </c>
      <c r="H19" s="13">
        <v>0</v>
      </c>
      <c r="I19" s="13">
        <v>0</v>
      </c>
      <c r="J19" s="13"/>
      <c r="K19" s="13">
        <v>0</v>
      </c>
      <c r="L19" s="13"/>
      <c r="M19" s="13">
        <v>0</v>
      </c>
      <c r="N19" s="13">
        <v>0</v>
      </c>
      <c r="O19" s="13">
        <v>0</v>
      </c>
      <c r="P19" s="13">
        <v>0</v>
      </c>
      <c r="Q19" s="13"/>
      <c r="R19" s="13">
        <v>0</v>
      </c>
      <c r="S19" s="13">
        <v>0</v>
      </c>
      <c r="T19" s="13">
        <v>0</v>
      </c>
      <c r="U19" s="13">
        <v>0</v>
      </c>
      <c r="V19" s="13">
        <v>0</v>
      </c>
      <c r="W19" s="13"/>
      <c r="X19" s="13">
        <v>0</v>
      </c>
      <c r="Y19" s="13">
        <v>0</v>
      </c>
      <c r="Z19" s="13">
        <v>0</v>
      </c>
      <c r="AA19" s="13">
        <v>0</v>
      </c>
      <c r="AB19" s="13">
        <v>0</v>
      </c>
      <c r="AC19" s="13">
        <v>0</v>
      </c>
      <c r="AD19" s="13">
        <v>0</v>
      </c>
      <c r="AE19" s="13">
        <v>0</v>
      </c>
      <c r="AF19" s="13">
        <v>0</v>
      </c>
      <c r="AG19" s="13">
        <v>0</v>
      </c>
      <c r="AH19" s="13">
        <v>0</v>
      </c>
      <c r="AI19" s="13">
        <v>0</v>
      </c>
      <c r="AJ19" s="13">
        <v>0</v>
      </c>
      <c r="AK19" s="13">
        <v>0</v>
      </c>
      <c r="AL19" s="13">
        <v>0</v>
      </c>
      <c r="AM19" s="13">
        <v>0</v>
      </c>
      <c r="AN19" s="13">
        <v>0</v>
      </c>
      <c r="AO19" s="13">
        <v>0</v>
      </c>
      <c r="AP19" s="10"/>
    </row>
    <row r="20" spans="1:42" x14ac:dyDescent="0.2">
      <c r="A20" s="27">
        <v>14</v>
      </c>
      <c r="B20" s="3" t="s">
        <v>14</v>
      </c>
      <c r="C20" s="65"/>
      <c r="D20" s="65"/>
      <c r="E20" s="37"/>
      <c r="F20" s="37"/>
      <c r="G20" s="43">
        <v>0</v>
      </c>
      <c r="H20" s="13">
        <v>0</v>
      </c>
      <c r="I20" s="13">
        <v>0</v>
      </c>
      <c r="J20" s="13"/>
      <c r="K20" s="13">
        <v>0</v>
      </c>
      <c r="L20" s="13"/>
      <c r="M20" s="13">
        <v>0</v>
      </c>
      <c r="N20" s="13">
        <v>0</v>
      </c>
      <c r="O20" s="13">
        <v>0</v>
      </c>
      <c r="P20" s="13">
        <v>0</v>
      </c>
      <c r="Q20" s="13"/>
      <c r="R20" s="13">
        <v>0</v>
      </c>
      <c r="S20" s="13">
        <v>0</v>
      </c>
      <c r="T20" s="13">
        <v>0</v>
      </c>
      <c r="U20" s="13">
        <v>0</v>
      </c>
      <c r="V20" s="13">
        <v>0</v>
      </c>
      <c r="W20" s="13"/>
      <c r="X20" s="13">
        <v>0</v>
      </c>
      <c r="Y20" s="13">
        <v>0</v>
      </c>
      <c r="Z20" s="13">
        <v>0</v>
      </c>
      <c r="AA20" s="13">
        <v>0</v>
      </c>
      <c r="AB20" s="13">
        <v>0</v>
      </c>
      <c r="AC20" s="13">
        <v>0</v>
      </c>
      <c r="AD20" s="13">
        <v>0</v>
      </c>
      <c r="AE20" s="13">
        <v>0</v>
      </c>
      <c r="AF20" s="13">
        <v>0</v>
      </c>
      <c r="AG20" s="13">
        <v>0</v>
      </c>
      <c r="AH20" s="13">
        <v>0</v>
      </c>
      <c r="AI20" s="13">
        <v>0</v>
      </c>
      <c r="AJ20" s="13">
        <v>0</v>
      </c>
      <c r="AK20" s="13">
        <v>0</v>
      </c>
      <c r="AL20" s="13">
        <v>0</v>
      </c>
      <c r="AM20" s="13">
        <v>0</v>
      </c>
      <c r="AN20" s="13">
        <v>0</v>
      </c>
      <c r="AO20" s="13">
        <v>0</v>
      </c>
      <c r="AP20" s="10"/>
    </row>
    <row r="21" spans="1:42" x14ac:dyDescent="0.2">
      <c r="A21" s="27">
        <v>15</v>
      </c>
      <c r="B21" s="3" t="s">
        <v>15</v>
      </c>
      <c r="C21" s="65"/>
      <c r="D21" s="65"/>
      <c r="E21" s="37"/>
      <c r="F21" s="37"/>
      <c r="G21" s="43">
        <v>0</v>
      </c>
      <c r="H21" s="13">
        <v>0</v>
      </c>
      <c r="I21" s="13">
        <v>0</v>
      </c>
      <c r="J21" s="13"/>
      <c r="K21" s="13">
        <v>0</v>
      </c>
      <c r="L21" s="13"/>
      <c r="M21" s="13">
        <v>0</v>
      </c>
      <c r="N21" s="13">
        <v>0</v>
      </c>
      <c r="O21" s="13">
        <v>0</v>
      </c>
      <c r="P21" s="13">
        <v>0</v>
      </c>
      <c r="Q21" s="13"/>
      <c r="R21" s="13">
        <v>0</v>
      </c>
      <c r="S21" s="13">
        <v>0</v>
      </c>
      <c r="T21" s="13">
        <v>0</v>
      </c>
      <c r="U21" s="13">
        <v>0</v>
      </c>
      <c r="V21" s="13">
        <v>0</v>
      </c>
      <c r="W21" s="13"/>
      <c r="X21" s="13">
        <v>0</v>
      </c>
      <c r="Y21" s="13">
        <v>0</v>
      </c>
      <c r="Z21" s="13">
        <v>0</v>
      </c>
      <c r="AA21" s="13">
        <v>0</v>
      </c>
      <c r="AB21" s="13">
        <v>0</v>
      </c>
      <c r="AC21" s="13">
        <v>0</v>
      </c>
      <c r="AD21" s="13">
        <v>0</v>
      </c>
      <c r="AE21" s="13">
        <v>0</v>
      </c>
      <c r="AF21" s="13">
        <v>0</v>
      </c>
      <c r="AG21" s="13">
        <v>0</v>
      </c>
      <c r="AH21" s="13">
        <v>0</v>
      </c>
      <c r="AI21" s="13">
        <v>0</v>
      </c>
      <c r="AJ21" s="13">
        <v>0</v>
      </c>
      <c r="AK21" s="13">
        <v>0</v>
      </c>
      <c r="AL21" s="13">
        <v>0</v>
      </c>
      <c r="AM21" s="13">
        <v>0</v>
      </c>
      <c r="AN21" s="13">
        <v>0</v>
      </c>
      <c r="AO21" s="13">
        <v>0</v>
      </c>
      <c r="AP21" s="10"/>
    </row>
    <row r="22" spans="1:42" x14ac:dyDescent="0.2">
      <c r="A22" s="27">
        <v>16</v>
      </c>
      <c r="B22" s="3" t="s">
        <v>16</v>
      </c>
      <c r="C22" s="65"/>
      <c r="D22" s="65"/>
      <c r="E22" s="37"/>
      <c r="F22" s="37"/>
      <c r="G22" s="43">
        <v>0</v>
      </c>
      <c r="H22" s="13">
        <v>0</v>
      </c>
      <c r="I22" s="13">
        <v>0</v>
      </c>
      <c r="J22" s="13"/>
      <c r="K22" s="13">
        <v>0</v>
      </c>
      <c r="L22" s="13"/>
      <c r="M22" s="13">
        <v>0</v>
      </c>
      <c r="N22" s="13">
        <v>0</v>
      </c>
      <c r="O22" s="13">
        <v>0</v>
      </c>
      <c r="P22" s="13">
        <v>0</v>
      </c>
      <c r="Q22" s="13"/>
      <c r="R22" s="13">
        <v>0</v>
      </c>
      <c r="S22" s="13">
        <v>0</v>
      </c>
      <c r="T22" s="13">
        <v>0</v>
      </c>
      <c r="U22" s="13">
        <v>0</v>
      </c>
      <c r="V22" s="13">
        <v>0</v>
      </c>
      <c r="W22" s="13"/>
      <c r="X22" s="13">
        <v>0</v>
      </c>
      <c r="Y22" s="13">
        <v>0</v>
      </c>
      <c r="Z22" s="13">
        <v>0</v>
      </c>
      <c r="AA22" s="13">
        <v>0</v>
      </c>
      <c r="AB22" s="13">
        <v>0</v>
      </c>
      <c r="AC22" s="13">
        <v>0</v>
      </c>
      <c r="AD22" s="13">
        <v>0</v>
      </c>
      <c r="AE22" s="13">
        <v>0</v>
      </c>
      <c r="AF22" s="13">
        <v>0</v>
      </c>
      <c r="AG22" s="13">
        <v>0</v>
      </c>
      <c r="AH22" s="13">
        <v>0</v>
      </c>
      <c r="AI22" s="13">
        <v>0</v>
      </c>
      <c r="AJ22" s="13">
        <v>0</v>
      </c>
      <c r="AK22" s="13">
        <v>0</v>
      </c>
      <c r="AL22" s="13">
        <v>0</v>
      </c>
      <c r="AM22" s="13">
        <v>0</v>
      </c>
      <c r="AN22" s="13">
        <v>0</v>
      </c>
      <c r="AO22" s="13">
        <v>0</v>
      </c>
      <c r="AP22" s="10"/>
    </row>
    <row r="23" spans="1:42" x14ac:dyDescent="0.2">
      <c r="A23" s="27">
        <v>17</v>
      </c>
      <c r="B23" s="3" t="s">
        <v>17</v>
      </c>
      <c r="C23" s="65"/>
      <c r="D23" s="65"/>
      <c r="E23" s="37"/>
      <c r="F23" s="37"/>
      <c r="G23" s="43">
        <v>0</v>
      </c>
      <c r="H23" s="13">
        <v>0</v>
      </c>
      <c r="I23" s="13">
        <v>0</v>
      </c>
      <c r="J23" s="13"/>
      <c r="K23" s="13">
        <v>0</v>
      </c>
      <c r="L23" s="13"/>
      <c r="M23" s="13">
        <v>0</v>
      </c>
      <c r="N23" s="13">
        <v>0</v>
      </c>
      <c r="O23" s="13">
        <v>0</v>
      </c>
      <c r="P23" s="13">
        <v>0</v>
      </c>
      <c r="Q23" s="13"/>
      <c r="R23" s="13">
        <v>0</v>
      </c>
      <c r="S23" s="13">
        <v>0</v>
      </c>
      <c r="T23" s="13">
        <v>0</v>
      </c>
      <c r="U23" s="13">
        <v>0</v>
      </c>
      <c r="V23" s="13">
        <v>0</v>
      </c>
      <c r="W23" s="13"/>
      <c r="X23" s="13">
        <v>0</v>
      </c>
      <c r="Y23" s="13">
        <v>0</v>
      </c>
      <c r="Z23" s="13">
        <v>0</v>
      </c>
      <c r="AA23" s="13">
        <v>0</v>
      </c>
      <c r="AB23" s="13">
        <v>0</v>
      </c>
      <c r="AC23" s="13">
        <v>0</v>
      </c>
      <c r="AD23" s="13">
        <v>0</v>
      </c>
      <c r="AE23" s="13">
        <v>0</v>
      </c>
      <c r="AF23" s="13">
        <v>0</v>
      </c>
      <c r="AG23" s="13">
        <v>0</v>
      </c>
      <c r="AH23" s="13">
        <v>0</v>
      </c>
      <c r="AI23" s="13">
        <v>0</v>
      </c>
      <c r="AJ23" s="13">
        <v>0</v>
      </c>
      <c r="AK23" s="13">
        <v>0</v>
      </c>
      <c r="AL23" s="13">
        <v>0</v>
      </c>
      <c r="AM23" s="13">
        <v>0</v>
      </c>
      <c r="AN23" s="13">
        <v>0</v>
      </c>
      <c r="AO23" s="13">
        <v>0</v>
      </c>
      <c r="AP23" s="10"/>
    </row>
    <row r="24" spans="1:42" x14ac:dyDescent="0.2">
      <c r="A24" s="27">
        <v>18</v>
      </c>
      <c r="B24" s="3" t="s">
        <v>18</v>
      </c>
      <c r="C24" s="65"/>
      <c r="D24" s="65"/>
      <c r="E24" s="37"/>
      <c r="F24" s="37"/>
      <c r="G24" s="43">
        <v>0</v>
      </c>
      <c r="H24" s="13">
        <v>0</v>
      </c>
      <c r="I24" s="13">
        <v>0</v>
      </c>
      <c r="J24" s="13"/>
      <c r="K24" s="13">
        <v>0</v>
      </c>
      <c r="L24" s="13"/>
      <c r="M24" s="13">
        <v>0</v>
      </c>
      <c r="N24" s="13">
        <v>0</v>
      </c>
      <c r="O24" s="13">
        <v>0</v>
      </c>
      <c r="P24" s="13">
        <v>0</v>
      </c>
      <c r="Q24" s="13"/>
      <c r="R24" s="13">
        <v>0</v>
      </c>
      <c r="S24" s="13">
        <v>0</v>
      </c>
      <c r="T24" s="13">
        <v>0</v>
      </c>
      <c r="U24" s="13">
        <v>0</v>
      </c>
      <c r="V24" s="13">
        <v>0</v>
      </c>
      <c r="W24" s="13"/>
      <c r="X24" s="13">
        <v>0</v>
      </c>
      <c r="Y24" s="13">
        <v>0</v>
      </c>
      <c r="Z24" s="13">
        <v>0</v>
      </c>
      <c r="AA24" s="13">
        <v>0</v>
      </c>
      <c r="AB24" s="13">
        <v>0</v>
      </c>
      <c r="AC24" s="13">
        <v>0</v>
      </c>
      <c r="AD24" s="13">
        <v>0</v>
      </c>
      <c r="AE24" s="13">
        <v>0</v>
      </c>
      <c r="AF24" s="13">
        <v>0</v>
      </c>
      <c r="AG24" s="13">
        <v>0</v>
      </c>
      <c r="AH24" s="13">
        <v>0</v>
      </c>
      <c r="AI24" s="13">
        <v>0</v>
      </c>
      <c r="AJ24" s="13">
        <v>0</v>
      </c>
      <c r="AK24" s="13">
        <v>0</v>
      </c>
      <c r="AL24" s="13">
        <v>0</v>
      </c>
      <c r="AM24" s="13">
        <v>0</v>
      </c>
      <c r="AN24" s="13">
        <v>0</v>
      </c>
      <c r="AO24" s="13">
        <v>0</v>
      </c>
      <c r="AP24" s="10"/>
    </row>
    <row r="25" spans="1:42" x14ac:dyDescent="0.2">
      <c r="A25" s="27">
        <v>19</v>
      </c>
      <c r="B25" s="3" t="s">
        <v>19</v>
      </c>
      <c r="C25" s="65"/>
      <c r="D25" s="65"/>
      <c r="E25" s="37"/>
      <c r="F25" s="37"/>
      <c r="G25" s="43">
        <v>0</v>
      </c>
      <c r="H25" s="13">
        <v>0</v>
      </c>
      <c r="I25" s="13">
        <v>0</v>
      </c>
      <c r="J25" s="13"/>
      <c r="K25" s="13">
        <v>0</v>
      </c>
      <c r="L25" s="13"/>
      <c r="M25" s="13">
        <v>0</v>
      </c>
      <c r="N25" s="13">
        <v>0</v>
      </c>
      <c r="O25" s="13">
        <v>0</v>
      </c>
      <c r="P25" s="13">
        <v>0</v>
      </c>
      <c r="Q25" s="13"/>
      <c r="R25" s="13">
        <v>0</v>
      </c>
      <c r="S25" s="13">
        <v>0</v>
      </c>
      <c r="T25" s="13">
        <v>0</v>
      </c>
      <c r="U25" s="13">
        <v>0</v>
      </c>
      <c r="V25" s="13">
        <v>0</v>
      </c>
      <c r="W25" s="13"/>
      <c r="X25" s="13">
        <v>0</v>
      </c>
      <c r="Y25" s="13">
        <v>0</v>
      </c>
      <c r="Z25" s="13">
        <v>0</v>
      </c>
      <c r="AA25" s="13">
        <v>0</v>
      </c>
      <c r="AB25" s="13">
        <v>0</v>
      </c>
      <c r="AC25" s="13">
        <v>0</v>
      </c>
      <c r="AD25" s="13">
        <v>0</v>
      </c>
      <c r="AE25" s="13">
        <v>0</v>
      </c>
      <c r="AF25" s="13">
        <v>0</v>
      </c>
      <c r="AG25" s="13">
        <v>0</v>
      </c>
      <c r="AH25" s="13">
        <v>0</v>
      </c>
      <c r="AI25" s="13">
        <v>0</v>
      </c>
      <c r="AJ25" s="13">
        <v>0</v>
      </c>
      <c r="AK25" s="13">
        <v>0</v>
      </c>
      <c r="AL25" s="13">
        <v>0</v>
      </c>
      <c r="AM25" s="13">
        <v>0</v>
      </c>
      <c r="AN25" s="13">
        <v>0</v>
      </c>
      <c r="AO25" s="13">
        <v>0</v>
      </c>
      <c r="AP25" s="10"/>
    </row>
    <row r="26" spans="1:42" x14ac:dyDescent="0.2">
      <c r="A26" s="27">
        <v>20</v>
      </c>
      <c r="B26" s="3" t="s">
        <v>20</v>
      </c>
      <c r="C26" s="65"/>
      <c r="D26" s="65"/>
      <c r="E26" s="37"/>
      <c r="F26" s="37"/>
      <c r="G26" s="43">
        <v>0</v>
      </c>
      <c r="H26" s="13">
        <v>0</v>
      </c>
      <c r="I26" s="13">
        <v>0</v>
      </c>
      <c r="J26" s="13"/>
      <c r="K26" s="13">
        <v>0</v>
      </c>
      <c r="L26" s="13"/>
      <c r="M26" s="13">
        <v>0</v>
      </c>
      <c r="N26" s="13">
        <v>0</v>
      </c>
      <c r="O26" s="13">
        <v>0</v>
      </c>
      <c r="P26" s="13">
        <v>0</v>
      </c>
      <c r="Q26" s="13"/>
      <c r="R26" s="13">
        <v>0</v>
      </c>
      <c r="S26" s="13">
        <v>0</v>
      </c>
      <c r="T26" s="13">
        <v>0</v>
      </c>
      <c r="U26" s="13">
        <v>0</v>
      </c>
      <c r="V26" s="13">
        <v>0</v>
      </c>
      <c r="W26" s="13"/>
      <c r="X26" s="13">
        <v>0</v>
      </c>
      <c r="Y26" s="13">
        <v>0</v>
      </c>
      <c r="Z26" s="13">
        <v>0</v>
      </c>
      <c r="AA26" s="13">
        <v>0</v>
      </c>
      <c r="AB26" s="13">
        <v>0</v>
      </c>
      <c r="AC26" s="13">
        <v>0</v>
      </c>
      <c r="AD26" s="13">
        <v>0</v>
      </c>
      <c r="AE26" s="13">
        <v>0</v>
      </c>
      <c r="AF26" s="13">
        <v>0</v>
      </c>
      <c r="AG26" s="13">
        <v>0</v>
      </c>
      <c r="AH26" s="13">
        <v>0</v>
      </c>
      <c r="AI26" s="13">
        <v>0</v>
      </c>
      <c r="AJ26" s="13">
        <v>0</v>
      </c>
      <c r="AK26" s="13">
        <v>0</v>
      </c>
      <c r="AL26" s="13">
        <v>0</v>
      </c>
      <c r="AM26" s="13">
        <v>0</v>
      </c>
      <c r="AN26" s="13">
        <v>0</v>
      </c>
      <c r="AO26" s="13">
        <v>0</v>
      </c>
      <c r="AP26" s="10"/>
    </row>
    <row r="27" spans="1:42" x14ac:dyDescent="0.2">
      <c r="A27" s="27">
        <v>21</v>
      </c>
      <c r="B27" s="3" t="s">
        <v>21</v>
      </c>
      <c r="C27" s="65"/>
      <c r="D27" s="65"/>
      <c r="E27" s="37"/>
      <c r="F27" s="37"/>
      <c r="G27" s="43">
        <v>0</v>
      </c>
      <c r="H27" s="13">
        <v>0</v>
      </c>
      <c r="I27" s="13">
        <v>0</v>
      </c>
      <c r="J27" s="13"/>
      <c r="K27" s="13">
        <v>0</v>
      </c>
      <c r="L27" s="13"/>
      <c r="M27" s="13">
        <v>0</v>
      </c>
      <c r="N27" s="13">
        <v>0</v>
      </c>
      <c r="O27" s="13">
        <v>0</v>
      </c>
      <c r="P27" s="13">
        <v>0</v>
      </c>
      <c r="Q27" s="13"/>
      <c r="R27" s="13">
        <v>0</v>
      </c>
      <c r="S27" s="13">
        <v>0</v>
      </c>
      <c r="T27" s="13">
        <v>0</v>
      </c>
      <c r="U27" s="13">
        <v>0</v>
      </c>
      <c r="V27" s="13">
        <v>0</v>
      </c>
      <c r="W27" s="13"/>
      <c r="X27" s="13">
        <v>0</v>
      </c>
      <c r="Y27" s="13">
        <v>0</v>
      </c>
      <c r="Z27" s="13">
        <v>0</v>
      </c>
      <c r="AA27" s="13">
        <v>0</v>
      </c>
      <c r="AB27" s="13">
        <v>0</v>
      </c>
      <c r="AC27" s="13">
        <v>0</v>
      </c>
      <c r="AD27" s="13">
        <v>0</v>
      </c>
      <c r="AE27" s="13">
        <v>0</v>
      </c>
      <c r="AF27" s="13">
        <v>0</v>
      </c>
      <c r="AG27" s="13">
        <v>0</v>
      </c>
      <c r="AH27" s="13">
        <v>0</v>
      </c>
      <c r="AI27" s="13">
        <v>0</v>
      </c>
      <c r="AJ27" s="13">
        <v>0</v>
      </c>
      <c r="AK27" s="13">
        <v>0</v>
      </c>
      <c r="AL27" s="13">
        <v>0</v>
      </c>
      <c r="AM27" s="13">
        <v>0</v>
      </c>
      <c r="AN27" s="13">
        <v>0</v>
      </c>
      <c r="AO27" s="13">
        <v>0</v>
      </c>
      <c r="AP27" s="10"/>
    </row>
    <row r="28" spans="1:42" x14ac:dyDescent="0.2">
      <c r="A28" s="27">
        <v>22</v>
      </c>
      <c r="B28" s="3" t="s">
        <v>22</v>
      </c>
      <c r="C28" s="65"/>
      <c r="D28" s="65"/>
      <c r="E28" s="37"/>
      <c r="F28" s="37"/>
      <c r="G28" s="43">
        <v>0</v>
      </c>
      <c r="H28" s="13">
        <v>0</v>
      </c>
      <c r="I28" s="13">
        <v>0</v>
      </c>
      <c r="J28" s="13"/>
      <c r="K28" s="13">
        <v>0</v>
      </c>
      <c r="L28" s="13"/>
      <c r="M28" s="13">
        <v>0</v>
      </c>
      <c r="N28" s="13">
        <v>0</v>
      </c>
      <c r="O28" s="13">
        <v>0</v>
      </c>
      <c r="P28" s="13">
        <v>0</v>
      </c>
      <c r="Q28" s="13"/>
      <c r="R28" s="13">
        <v>0</v>
      </c>
      <c r="S28" s="13">
        <v>0</v>
      </c>
      <c r="T28" s="13">
        <v>0</v>
      </c>
      <c r="U28" s="13">
        <v>0</v>
      </c>
      <c r="V28" s="13">
        <v>0</v>
      </c>
      <c r="W28" s="13"/>
      <c r="X28" s="13">
        <v>0</v>
      </c>
      <c r="Y28" s="13">
        <v>0</v>
      </c>
      <c r="Z28" s="13">
        <v>0</v>
      </c>
      <c r="AA28" s="13">
        <v>0</v>
      </c>
      <c r="AB28" s="13">
        <v>0</v>
      </c>
      <c r="AC28" s="13">
        <v>0</v>
      </c>
      <c r="AD28" s="13">
        <v>0</v>
      </c>
      <c r="AE28" s="13">
        <v>0</v>
      </c>
      <c r="AF28" s="13">
        <v>0</v>
      </c>
      <c r="AG28" s="13">
        <v>0</v>
      </c>
      <c r="AH28" s="13">
        <v>0</v>
      </c>
      <c r="AI28" s="13">
        <v>0</v>
      </c>
      <c r="AJ28" s="13">
        <v>0</v>
      </c>
      <c r="AK28" s="13">
        <v>0</v>
      </c>
      <c r="AL28" s="13">
        <v>0</v>
      </c>
      <c r="AM28" s="13">
        <v>0</v>
      </c>
      <c r="AN28" s="13">
        <v>0</v>
      </c>
      <c r="AO28" s="13">
        <v>0</v>
      </c>
      <c r="AP28" s="10"/>
    </row>
    <row r="29" spans="1:42" x14ac:dyDescent="0.2">
      <c r="A29" s="27">
        <v>23</v>
      </c>
      <c r="B29" s="3" t="s">
        <v>23</v>
      </c>
      <c r="C29" s="65"/>
      <c r="D29" s="65"/>
      <c r="E29" s="37"/>
      <c r="F29" s="37"/>
      <c r="G29" s="43">
        <v>0</v>
      </c>
      <c r="H29" s="13">
        <v>0</v>
      </c>
      <c r="I29" s="13">
        <v>0</v>
      </c>
      <c r="J29" s="13"/>
      <c r="K29" s="13">
        <v>0</v>
      </c>
      <c r="L29" s="13"/>
      <c r="M29" s="13">
        <v>0</v>
      </c>
      <c r="N29" s="13">
        <v>0</v>
      </c>
      <c r="O29" s="13">
        <v>0</v>
      </c>
      <c r="P29" s="13">
        <v>0</v>
      </c>
      <c r="Q29" s="13"/>
      <c r="R29" s="13">
        <v>0</v>
      </c>
      <c r="S29" s="13">
        <v>0</v>
      </c>
      <c r="T29" s="13">
        <v>0</v>
      </c>
      <c r="U29" s="13">
        <v>0</v>
      </c>
      <c r="V29" s="13">
        <v>0</v>
      </c>
      <c r="W29" s="13"/>
      <c r="X29" s="13">
        <v>0</v>
      </c>
      <c r="Y29" s="13">
        <v>0</v>
      </c>
      <c r="Z29" s="13">
        <v>0</v>
      </c>
      <c r="AA29" s="13">
        <v>0</v>
      </c>
      <c r="AB29" s="13">
        <v>0</v>
      </c>
      <c r="AC29" s="13">
        <v>0</v>
      </c>
      <c r="AD29" s="13">
        <v>0</v>
      </c>
      <c r="AE29" s="13">
        <v>0</v>
      </c>
      <c r="AF29" s="13">
        <v>0</v>
      </c>
      <c r="AG29" s="13">
        <v>0</v>
      </c>
      <c r="AH29" s="13">
        <v>0</v>
      </c>
      <c r="AI29" s="13">
        <v>0</v>
      </c>
      <c r="AJ29" s="13">
        <v>0</v>
      </c>
      <c r="AK29" s="13">
        <v>0</v>
      </c>
      <c r="AL29" s="13">
        <v>0</v>
      </c>
      <c r="AM29" s="13">
        <v>0</v>
      </c>
      <c r="AN29" s="13">
        <v>0</v>
      </c>
      <c r="AO29" s="13">
        <v>0</v>
      </c>
      <c r="AP29" s="10"/>
    </row>
    <row r="30" spans="1:42" x14ac:dyDescent="0.2">
      <c r="A30" s="27">
        <v>24</v>
      </c>
      <c r="B30" s="3" t="s">
        <v>24</v>
      </c>
      <c r="C30" s="65"/>
      <c r="D30" s="65"/>
      <c r="E30" s="37"/>
      <c r="F30" s="37"/>
      <c r="G30" s="43">
        <v>0</v>
      </c>
      <c r="H30" s="13">
        <v>0</v>
      </c>
      <c r="I30" s="13">
        <v>0</v>
      </c>
      <c r="J30" s="13"/>
      <c r="K30" s="13">
        <v>0</v>
      </c>
      <c r="L30" s="13"/>
      <c r="M30" s="13">
        <v>0</v>
      </c>
      <c r="N30" s="13">
        <v>0</v>
      </c>
      <c r="O30" s="13">
        <v>0</v>
      </c>
      <c r="P30" s="13">
        <v>0</v>
      </c>
      <c r="Q30" s="13"/>
      <c r="R30" s="13">
        <v>0</v>
      </c>
      <c r="S30" s="13">
        <v>0</v>
      </c>
      <c r="T30" s="13">
        <v>0</v>
      </c>
      <c r="U30" s="13">
        <v>0</v>
      </c>
      <c r="V30" s="13">
        <v>0</v>
      </c>
      <c r="W30" s="13"/>
      <c r="X30" s="13">
        <v>0</v>
      </c>
      <c r="Y30" s="13">
        <v>0</v>
      </c>
      <c r="Z30" s="13">
        <v>0</v>
      </c>
      <c r="AA30" s="13">
        <v>0</v>
      </c>
      <c r="AB30" s="13">
        <v>0</v>
      </c>
      <c r="AC30" s="13">
        <v>0</v>
      </c>
      <c r="AD30" s="13">
        <v>0</v>
      </c>
      <c r="AE30" s="13">
        <v>0</v>
      </c>
      <c r="AF30" s="13">
        <v>0</v>
      </c>
      <c r="AG30" s="13">
        <v>0</v>
      </c>
      <c r="AH30" s="13">
        <v>0</v>
      </c>
      <c r="AI30" s="13">
        <v>0</v>
      </c>
      <c r="AJ30" s="13">
        <v>0</v>
      </c>
      <c r="AK30" s="13">
        <v>0</v>
      </c>
      <c r="AL30" s="13">
        <v>0</v>
      </c>
      <c r="AM30" s="13">
        <v>0</v>
      </c>
      <c r="AN30" s="13">
        <v>0</v>
      </c>
      <c r="AO30" s="13">
        <v>0</v>
      </c>
      <c r="AP30" s="10"/>
    </row>
    <row r="31" spans="1:42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v>0.53672975122006972</v>
      </c>
      <c r="F31" s="37">
        <v>0.46327024877993028</v>
      </c>
      <c r="G31" s="43">
        <v>440</v>
      </c>
      <c r="H31" s="13">
        <v>89</v>
      </c>
      <c r="I31" s="13">
        <v>11</v>
      </c>
      <c r="J31" s="13">
        <v>310</v>
      </c>
      <c r="K31" s="13">
        <v>39</v>
      </c>
      <c r="L31" s="13"/>
      <c r="M31" s="13">
        <v>39</v>
      </c>
      <c r="N31" s="13">
        <v>117</v>
      </c>
      <c r="O31" s="13">
        <v>117</v>
      </c>
      <c r="P31" s="13">
        <v>117</v>
      </c>
      <c r="Q31" s="13">
        <v>16</v>
      </c>
      <c r="R31" s="13">
        <v>456</v>
      </c>
      <c r="S31" s="13">
        <v>89</v>
      </c>
      <c r="T31" s="13">
        <v>133</v>
      </c>
      <c r="U31" s="13">
        <v>117</v>
      </c>
      <c r="V31" s="13">
        <v>117</v>
      </c>
      <c r="W31" s="13"/>
      <c r="X31" s="13">
        <v>456</v>
      </c>
      <c r="Y31" s="13">
        <v>89</v>
      </c>
      <c r="Z31" s="13">
        <v>133</v>
      </c>
      <c r="AA31" s="13">
        <v>117</v>
      </c>
      <c r="AB31" s="13">
        <v>39</v>
      </c>
      <c r="AC31" s="13">
        <v>39</v>
      </c>
      <c r="AD31" s="13">
        <v>39</v>
      </c>
      <c r="AE31" s="13">
        <v>117</v>
      </c>
      <c r="AF31" s="13">
        <v>245</v>
      </c>
      <c r="AG31" s="13">
        <v>48</v>
      </c>
      <c r="AH31" s="13">
        <v>71</v>
      </c>
      <c r="AI31" s="13">
        <v>63</v>
      </c>
      <c r="AJ31" s="13">
        <v>63</v>
      </c>
      <c r="AK31" s="13">
        <v>211</v>
      </c>
      <c r="AL31" s="13">
        <v>41</v>
      </c>
      <c r="AM31" s="13">
        <v>62</v>
      </c>
      <c r="AN31" s="13">
        <v>54</v>
      </c>
      <c r="AO31" s="13">
        <v>54</v>
      </c>
      <c r="AP31" s="10"/>
    </row>
    <row r="32" spans="1:42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v>0.54520715889820803</v>
      </c>
      <c r="F32" s="37">
        <v>0.45479284110179197</v>
      </c>
      <c r="G32" s="43">
        <v>260</v>
      </c>
      <c r="H32" s="13">
        <v>65</v>
      </c>
      <c r="I32" s="13">
        <v>22</v>
      </c>
      <c r="J32" s="13"/>
      <c r="K32" s="13">
        <v>22</v>
      </c>
      <c r="L32" s="13"/>
      <c r="M32" s="13">
        <v>21</v>
      </c>
      <c r="N32" s="13">
        <v>65</v>
      </c>
      <c r="O32" s="13">
        <v>65</v>
      </c>
      <c r="P32" s="13">
        <v>65</v>
      </c>
      <c r="Q32" s="13"/>
      <c r="R32" s="13">
        <v>260</v>
      </c>
      <c r="S32" s="13">
        <v>65</v>
      </c>
      <c r="T32" s="13">
        <v>65</v>
      </c>
      <c r="U32" s="13">
        <v>65</v>
      </c>
      <c r="V32" s="13">
        <v>65</v>
      </c>
      <c r="W32" s="13">
        <v>-30</v>
      </c>
      <c r="X32" s="13">
        <v>230</v>
      </c>
      <c r="Y32" s="13">
        <v>65</v>
      </c>
      <c r="Z32" s="13">
        <v>35</v>
      </c>
      <c r="AA32" s="13">
        <v>65</v>
      </c>
      <c r="AB32" s="13">
        <v>22</v>
      </c>
      <c r="AC32" s="13">
        <v>22</v>
      </c>
      <c r="AD32" s="13">
        <v>21</v>
      </c>
      <c r="AE32" s="13">
        <v>65</v>
      </c>
      <c r="AF32" s="13">
        <v>125</v>
      </c>
      <c r="AG32" s="13">
        <v>35</v>
      </c>
      <c r="AH32" s="13">
        <v>19</v>
      </c>
      <c r="AI32" s="13">
        <v>35</v>
      </c>
      <c r="AJ32" s="13">
        <v>36</v>
      </c>
      <c r="AK32" s="13">
        <v>105</v>
      </c>
      <c r="AL32" s="13">
        <v>30</v>
      </c>
      <c r="AM32" s="13">
        <v>16</v>
      </c>
      <c r="AN32" s="13">
        <v>30</v>
      </c>
      <c r="AO32" s="13">
        <v>29</v>
      </c>
      <c r="AP32" s="10"/>
    </row>
    <row r="33" spans="1:42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v>0.53672975122006972</v>
      </c>
      <c r="F33" s="37">
        <v>0.46327024877993028</v>
      </c>
      <c r="G33" s="43">
        <v>473</v>
      </c>
      <c r="H33" s="13">
        <v>96</v>
      </c>
      <c r="I33" s="13">
        <v>42</v>
      </c>
      <c r="J33" s="13"/>
      <c r="K33" s="13">
        <v>42</v>
      </c>
      <c r="L33" s="13">
        <v>-30</v>
      </c>
      <c r="M33" s="13">
        <v>42</v>
      </c>
      <c r="N33" s="13">
        <v>126</v>
      </c>
      <c r="O33" s="13">
        <v>126</v>
      </c>
      <c r="P33" s="13">
        <v>125</v>
      </c>
      <c r="Q33" s="13"/>
      <c r="R33" s="13">
        <v>473</v>
      </c>
      <c r="S33" s="13">
        <v>96</v>
      </c>
      <c r="T33" s="13">
        <v>126</v>
      </c>
      <c r="U33" s="13">
        <v>126</v>
      </c>
      <c r="V33" s="13">
        <v>125</v>
      </c>
      <c r="W33" s="13">
        <v>-86</v>
      </c>
      <c r="X33" s="13">
        <v>387</v>
      </c>
      <c r="Y33" s="13">
        <v>96</v>
      </c>
      <c r="Z33" s="13">
        <v>40</v>
      </c>
      <c r="AA33" s="13">
        <v>126</v>
      </c>
      <c r="AB33" s="13">
        <v>42</v>
      </c>
      <c r="AC33" s="13">
        <v>42</v>
      </c>
      <c r="AD33" s="13">
        <v>42</v>
      </c>
      <c r="AE33" s="13">
        <v>125</v>
      </c>
      <c r="AF33" s="13">
        <v>208</v>
      </c>
      <c r="AG33" s="13">
        <v>52</v>
      </c>
      <c r="AH33" s="13">
        <v>21</v>
      </c>
      <c r="AI33" s="13">
        <v>68</v>
      </c>
      <c r="AJ33" s="13">
        <v>67</v>
      </c>
      <c r="AK33" s="13">
        <v>179</v>
      </c>
      <c r="AL33" s="13">
        <v>44</v>
      </c>
      <c r="AM33" s="13">
        <v>19</v>
      </c>
      <c r="AN33" s="13">
        <v>58</v>
      </c>
      <c r="AO33" s="13">
        <v>58</v>
      </c>
      <c r="AP33" s="10"/>
    </row>
    <row r="34" spans="1:42" ht="30" x14ac:dyDescent="0.2">
      <c r="A34" s="27">
        <v>28</v>
      </c>
      <c r="B34" s="3" t="s">
        <v>56</v>
      </c>
      <c r="C34" s="65"/>
      <c r="D34" s="65"/>
      <c r="E34" s="37"/>
      <c r="F34" s="37"/>
      <c r="G34" s="43">
        <v>0</v>
      </c>
      <c r="H34" s="13">
        <v>0</v>
      </c>
      <c r="I34" s="13">
        <v>0</v>
      </c>
      <c r="J34" s="13"/>
      <c r="K34" s="13">
        <v>0</v>
      </c>
      <c r="L34" s="13"/>
      <c r="M34" s="13">
        <v>0</v>
      </c>
      <c r="N34" s="13">
        <v>0</v>
      </c>
      <c r="O34" s="13">
        <v>0</v>
      </c>
      <c r="P34" s="13">
        <v>0</v>
      </c>
      <c r="Q34" s="13"/>
      <c r="R34" s="13">
        <v>0</v>
      </c>
      <c r="S34" s="13">
        <v>0</v>
      </c>
      <c r="T34" s="13">
        <v>0</v>
      </c>
      <c r="U34" s="13">
        <v>0</v>
      </c>
      <c r="V34" s="13">
        <v>0</v>
      </c>
      <c r="W34" s="13"/>
      <c r="X34" s="13">
        <v>0</v>
      </c>
      <c r="Y34" s="13">
        <v>0</v>
      </c>
      <c r="Z34" s="13">
        <v>0</v>
      </c>
      <c r="AA34" s="13">
        <v>0</v>
      </c>
      <c r="AB34" s="13">
        <v>0</v>
      </c>
      <c r="AC34" s="13">
        <v>0</v>
      </c>
      <c r="AD34" s="13">
        <v>0</v>
      </c>
      <c r="AE34" s="13">
        <v>0</v>
      </c>
      <c r="AF34" s="13">
        <v>0</v>
      </c>
      <c r="AG34" s="13">
        <v>0</v>
      </c>
      <c r="AH34" s="13">
        <v>0</v>
      </c>
      <c r="AI34" s="13">
        <v>0</v>
      </c>
      <c r="AJ34" s="13">
        <v>0</v>
      </c>
      <c r="AK34" s="13">
        <v>0</v>
      </c>
      <c r="AL34" s="13">
        <v>0</v>
      </c>
      <c r="AM34" s="13">
        <v>0</v>
      </c>
      <c r="AN34" s="13">
        <v>0</v>
      </c>
      <c r="AO34" s="13">
        <v>0</v>
      </c>
      <c r="AP34" s="10"/>
    </row>
    <row r="35" spans="1:42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v>0.53672975122006972</v>
      </c>
      <c r="F35" s="37">
        <v>0.46327024877993028</v>
      </c>
      <c r="G35" s="43">
        <v>729</v>
      </c>
      <c r="H35" s="13">
        <v>205</v>
      </c>
      <c r="I35" s="13">
        <v>58</v>
      </c>
      <c r="J35" s="13"/>
      <c r="K35" s="13">
        <v>59</v>
      </c>
      <c r="L35" s="13">
        <v>30</v>
      </c>
      <c r="M35" s="13">
        <v>58</v>
      </c>
      <c r="N35" s="13">
        <v>175</v>
      </c>
      <c r="O35" s="13">
        <v>175</v>
      </c>
      <c r="P35" s="13">
        <v>174</v>
      </c>
      <c r="Q35" s="13">
        <v>75</v>
      </c>
      <c r="R35" s="13">
        <v>804</v>
      </c>
      <c r="S35" s="13">
        <v>205</v>
      </c>
      <c r="T35" s="13">
        <v>250</v>
      </c>
      <c r="U35" s="13">
        <v>175</v>
      </c>
      <c r="V35" s="13">
        <v>174</v>
      </c>
      <c r="W35" s="13"/>
      <c r="X35" s="13">
        <v>804</v>
      </c>
      <c r="Y35" s="13">
        <v>205</v>
      </c>
      <c r="Z35" s="13">
        <v>250</v>
      </c>
      <c r="AA35" s="13">
        <v>175</v>
      </c>
      <c r="AB35" s="13">
        <v>58</v>
      </c>
      <c r="AC35" s="13">
        <v>58</v>
      </c>
      <c r="AD35" s="13">
        <v>59</v>
      </c>
      <c r="AE35" s="13">
        <v>174</v>
      </c>
      <c r="AF35" s="13">
        <v>432</v>
      </c>
      <c r="AG35" s="13">
        <v>110</v>
      </c>
      <c r="AH35" s="13">
        <v>134</v>
      </c>
      <c r="AI35" s="13">
        <v>94</v>
      </c>
      <c r="AJ35" s="13">
        <v>94</v>
      </c>
      <c r="AK35" s="13">
        <v>372</v>
      </c>
      <c r="AL35" s="13">
        <v>95</v>
      </c>
      <c r="AM35" s="13">
        <v>116</v>
      </c>
      <c r="AN35" s="13">
        <v>81</v>
      </c>
      <c r="AO35" s="13">
        <v>80</v>
      </c>
      <c r="AP35" s="10"/>
    </row>
    <row r="36" spans="1:42" ht="45" x14ac:dyDescent="0.2">
      <c r="A36" s="27">
        <v>30</v>
      </c>
      <c r="B36" s="3" t="s">
        <v>26</v>
      </c>
      <c r="C36" s="65"/>
      <c r="D36" s="65"/>
      <c r="E36" s="37"/>
      <c r="F36" s="37"/>
      <c r="G36" s="43">
        <v>0</v>
      </c>
      <c r="H36" s="13">
        <v>0</v>
      </c>
      <c r="I36" s="13">
        <v>0</v>
      </c>
      <c r="J36" s="13"/>
      <c r="K36" s="13">
        <v>0</v>
      </c>
      <c r="L36" s="13"/>
      <c r="M36" s="13">
        <v>0</v>
      </c>
      <c r="N36" s="13">
        <v>0</v>
      </c>
      <c r="O36" s="13">
        <v>0</v>
      </c>
      <c r="P36" s="13">
        <v>0</v>
      </c>
      <c r="Q36" s="13"/>
      <c r="R36" s="13">
        <v>0</v>
      </c>
      <c r="S36" s="13">
        <v>0</v>
      </c>
      <c r="T36" s="13">
        <v>0</v>
      </c>
      <c r="U36" s="13">
        <v>0</v>
      </c>
      <c r="V36" s="13">
        <v>0</v>
      </c>
      <c r="W36" s="13"/>
      <c r="X36" s="13">
        <v>0</v>
      </c>
      <c r="Y36" s="13">
        <v>0</v>
      </c>
      <c r="Z36" s="13">
        <v>0</v>
      </c>
      <c r="AA36" s="13">
        <v>0</v>
      </c>
      <c r="AB36" s="13">
        <v>0</v>
      </c>
      <c r="AC36" s="13">
        <v>0</v>
      </c>
      <c r="AD36" s="13">
        <v>0</v>
      </c>
      <c r="AE36" s="13">
        <v>0</v>
      </c>
      <c r="AF36" s="13">
        <v>0</v>
      </c>
      <c r="AG36" s="13">
        <v>0</v>
      </c>
      <c r="AH36" s="13">
        <v>0</v>
      </c>
      <c r="AI36" s="13">
        <v>0</v>
      </c>
      <c r="AJ36" s="13">
        <v>0</v>
      </c>
      <c r="AK36" s="13">
        <v>0</v>
      </c>
      <c r="AL36" s="13">
        <v>0</v>
      </c>
      <c r="AM36" s="13">
        <v>0</v>
      </c>
      <c r="AN36" s="13">
        <v>0</v>
      </c>
      <c r="AO36" s="13">
        <v>0</v>
      </c>
      <c r="AP36" s="10"/>
    </row>
    <row r="37" spans="1:42" ht="30" x14ac:dyDescent="0.2">
      <c r="A37" s="27">
        <v>31</v>
      </c>
      <c r="B37" s="3" t="s">
        <v>27</v>
      </c>
      <c r="C37" s="65"/>
      <c r="D37" s="65"/>
      <c r="E37" s="37"/>
      <c r="F37" s="37"/>
      <c r="G37" s="43">
        <v>0</v>
      </c>
      <c r="H37" s="13">
        <v>0</v>
      </c>
      <c r="I37" s="13">
        <v>0</v>
      </c>
      <c r="J37" s="13"/>
      <c r="K37" s="13">
        <v>0</v>
      </c>
      <c r="L37" s="13"/>
      <c r="M37" s="13">
        <v>0</v>
      </c>
      <c r="N37" s="13">
        <v>0</v>
      </c>
      <c r="O37" s="13">
        <v>0</v>
      </c>
      <c r="P37" s="13">
        <v>0</v>
      </c>
      <c r="Q37" s="13"/>
      <c r="R37" s="13">
        <v>0</v>
      </c>
      <c r="S37" s="13">
        <v>0</v>
      </c>
      <c r="T37" s="13">
        <v>0</v>
      </c>
      <c r="U37" s="13">
        <v>0</v>
      </c>
      <c r="V37" s="13">
        <v>0</v>
      </c>
      <c r="W37" s="13"/>
      <c r="X37" s="13">
        <v>0</v>
      </c>
      <c r="Y37" s="13">
        <v>0</v>
      </c>
      <c r="Z37" s="13">
        <v>0</v>
      </c>
      <c r="AA37" s="13">
        <v>0</v>
      </c>
      <c r="AB37" s="13">
        <v>0</v>
      </c>
      <c r="AC37" s="13">
        <v>0</v>
      </c>
      <c r="AD37" s="13">
        <v>0</v>
      </c>
      <c r="AE37" s="13">
        <v>0</v>
      </c>
      <c r="AF37" s="13">
        <v>0</v>
      </c>
      <c r="AG37" s="13">
        <v>0</v>
      </c>
      <c r="AH37" s="13">
        <v>0</v>
      </c>
      <c r="AI37" s="13">
        <v>0</v>
      </c>
      <c r="AJ37" s="13">
        <v>0</v>
      </c>
      <c r="AK37" s="13">
        <v>0</v>
      </c>
      <c r="AL37" s="13">
        <v>0</v>
      </c>
      <c r="AM37" s="13">
        <v>0</v>
      </c>
      <c r="AN37" s="13">
        <v>0</v>
      </c>
      <c r="AO37" s="13">
        <v>0</v>
      </c>
      <c r="AP37" s="10"/>
    </row>
    <row r="38" spans="1:42" ht="30" x14ac:dyDescent="0.2">
      <c r="A38" s="27">
        <v>32</v>
      </c>
      <c r="B38" s="3" t="s">
        <v>139</v>
      </c>
      <c r="C38" s="65"/>
      <c r="D38" s="65"/>
      <c r="E38" s="37"/>
      <c r="F38" s="37"/>
      <c r="G38" s="43">
        <v>0</v>
      </c>
      <c r="H38" s="13">
        <v>0</v>
      </c>
      <c r="I38" s="13">
        <v>0</v>
      </c>
      <c r="J38" s="13"/>
      <c r="K38" s="13">
        <v>0</v>
      </c>
      <c r="L38" s="13"/>
      <c r="M38" s="13">
        <v>0</v>
      </c>
      <c r="N38" s="13">
        <v>0</v>
      </c>
      <c r="O38" s="13">
        <v>0</v>
      </c>
      <c r="P38" s="13">
        <v>0</v>
      </c>
      <c r="Q38" s="13"/>
      <c r="R38" s="13">
        <v>0</v>
      </c>
      <c r="S38" s="13">
        <v>0</v>
      </c>
      <c r="T38" s="13">
        <v>0</v>
      </c>
      <c r="U38" s="13">
        <v>0</v>
      </c>
      <c r="V38" s="13">
        <v>0</v>
      </c>
      <c r="W38" s="13"/>
      <c r="X38" s="13">
        <v>0</v>
      </c>
      <c r="Y38" s="13">
        <v>0</v>
      </c>
      <c r="Z38" s="13">
        <v>0</v>
      </c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13">
        <v>0</v>
      </c>
      <c r="AJ38" s="13">
        <v>0</v>
      </c>
      <c r="AK38" s="13">
        <v>0</v>
      </c>
      <c r="AL38" s="13">
        <v>0</v>
      </c>
      <c r="AM38" s="13">
        <v>0</v>
      </c>
      <c r="AN38" s="13">
        <v>0</v>
      </c>
      <c r="AO38" s="13">
        <v>0</v>
      </c>
      <c r="AP38" s="10"/>
    </row>
    <row r="39" spans="1:42" ht="30" x14ac:dyDescent="0.2">
      <c r="A39" s="27">
        <v>33</v>
      </c>
      <c r="B39" s="3" t="s">
        <v>58</v>
      </c>
      <c r="C39" s="65"/>
      <c r="D39" s="65"/>
      <c r="E39" s="37"/>
      <c r="F39" s="37"/>
      <c r="G39" s="43">
        <v>0</v>
      </c>
      <c r="H39" s="13">
        <v>0</v>
      </c>
      <c r="I39" s="13">
        <v>0</v>
      </c>
      <c r="J39" s="13"/>
      <c r="K39" s="13">
        <v>0</v>
      </c>
      <c r="L39" s="13"/>
      <c r="M39" s="13">
        <v>0</v>
      </c>
      <c r="N39" s="13">
        <v>0</v>
      </c>
      <c r="O39" s="13">
        <v>0</v>
      </c>
      <c r="P39" s="13">
        <v>0</v>
      </c>
      <c r="Q39" s="13"/>
      <c r="R39" s="13">
        <v>0</v>
      </c>
      <c r="S39" s="13">
        <v>0</v>
      </c>
      <c r="T39" s="13">
        <v>0</v>
      </c>
      <c r="U39" s="13">
        <v>0</v>
      </c>
      <c r="V39" s="13">
        <v>0</v>
      </c>
      <c r="W39" s="13"/>
      <c r="X39" s="13">
        <v>0</v>
      </c>
      <c r="Y39" s="13">
        <v>0</v>
      </c>
      <c r="Z39" s="13">
        <v>0</v>
      </c>
      <c r="AA39" s="13">
        <v>0</v>
      </c>
      <c r="AB39" s="13">
        <v>0</v>
      </c>
      <c r="AC39" s="13">
        <v>0</v>
      </c>
      <c r="AD39" s="13">
        <v>0</v>
      </c>
      <c r="AE39" s="13">
        <v>0</v>
      </c>
      <c r="AF39" s="13">
        <v>0</v>
      </c>
      <c r="AG39" s="13">
        <v>0</v>
      </c>
      <c r="AH39" s="13">
        <v>0</v>
      </c>
      <c r="AI39" s="13">
        <v>0</v>
      </c>
      <c r="AJ39" s="13">
        <v>0</v>
      </c>
      <c r="AK39" s="13">
        <v>0</v>
      </c>
      <c r="AL39" s="13">
        <v>0</v>
      </c>
      <c r="AM39" s="13">
        <v>0</v>
      </c>
      <c r="AN39" s="13">
        <v>0</v>
      </c>
      <c r="AO39" s="13">
        <v>0</v>
      </c>
      <c r="AP39" s="10"/>
    </row>
    <row r="40" spans="1:42" ht="25.5" x14ac:dyDescent="0.2">
      <c r="A40" s="27">
        <v>34</v>
      </c>
      <c r="B40" s="94" t="s">
        <v>281</v>
      </c>
      <c r="C40" s="65"/>
      <c r="D40" s="65"/>
      <c r="E40" s="37"/>
      <c r="F40" s="37"/>
      <c r="G40" s="43">
        <v>0</v>
      </c>
      <c r="H40" s="13">
        <v>0</v>
      </c>
      <c r="I40" s="13">
        <v>0</v>
      </c>
      <c r="J40" s="13"/>
      <c r="K40" s="13">
        <v>0</v>
      </c>
      <c r="L40" s="13"/>
      <c r="M40" s="13">
        <v>0</v>
      </c>
      <c r="N40" s="13">
        <v>0</v>
      </c>
      <c r="O40" s="13">
        <v>0</v>
      </c>
      <c r="P40" s="13">
        <v>0</v>
      </c>
      <c r="Q40" s="13"/>
      <c r="R40" s="13">
        <v>0</v>
      </c>
      <c r="S40" s="13">
        <v>0</v>
      </c>
      <c r="T40" s="13">
        <v>0</v>
      </c>
      <c r="U40" s="13">
        <v>0</v>
      </c>
      <c r="V40" s="13">
        <v>0</v>
      </c>
      <c r="W40" s="13"/>
      <c r="X40" s="13">
        <v>0</v>
      </c>
      <c r="Y40" s="13">
        <v>0</v>
      </c>
      <c r="Z40" s="13">
        <v>0</v>
      </c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13">
        <v>0</v>
      </c>
      <c r="AJ40" s="13">
        <v>0</v>
      </c>
      <c r="AK40" s="13">
        <v>0</v>
      </c>
      <c r="AL40" s="13">
        <v>0</v>
      </c>
      <c r="AM40" s="13">
        <v>0</v>
      </c>
      <c r="AN40" s="13">
        <v>0</v>
      </c>
      <c r="AO40" s="13">
        <v>0</v>
      </c>
      <c r="AP40" s="10"/>
    </row>
    <row r="41" spans="1:42" ht="30" x14ac:dyDescent="0.2">
      <c r="A41" s="27">
        <v>35</v>
      </c>
      <c r="B41" s="3" t="s">
        <v>59</v>
      </c>
      <c r="C41" s="65"/>
      <c r="D41" s="65"/>
      <c r="E41" s="37"/>
      <c r="F41" s="37"/>
      <c r="G41" s="43">
        <v>0</v>
      </c>
      <c r="H41" s="13">
        <v>0</v>
      </c>
      <c r="I41" s="13">
        <v>0</v>
      </c>
      <c r="J41" s="13"/>
      <c r="K41" s="13">
        <v>0</v>
      </c>
      <c r="L41" s="13"/>
      <c r="M41" s="13">
        <v>0</v>
      </c>
      <c r="N41" s="13">
        <v>0</v>
      </c>
      <c r="O41" s="13">
        <v>0</v>
      </c>
      <c r="P41" s="13">
        <v>0</v>
      </c>
      <c r="Q41" s="13"/>
      <c r="R41" s="13">
        <v>0</v>
      </c>
      <c r="S41" s="13">
        <v>0</v>
      </c>
      <c r="T41" s="13">
        <v>0</v>
      </c>
      <c r="U41" s="13">
        <v>0</v>
      </c>
      <c r="V41" s="13">
        <v>0</v>
      </c>
      <c r="W41" s="13"/>
      <c r="X41" s="13">
        <v>0</v>
      </c>
      <c r="Y41" s="13">
        <v>0</v>
      </c>
      <c r="Z41" s="13">
        <v>0</v>
      </c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13">
        <v>0</v>
      </c>
      <c r="AJ41" s="13">
        <v>0</v>
      </c>
      <c r="AK41" s="13">
        <v>0</v>
      </c>
      <c r="AL41" s="13">
        <v>0</v>
      </c>
      <c r="AM41" s="13">
        <v>0</v>
      </c>
      <c r="AN41" s="13">
        <v>0</v>
      </c>
      <c r="AO41" s="13">
        <v>0</v>
      </c>
      <c r="AP41" s="10"/>
    </row>
    <row r="42" spans="1:42" x14ac:dyDescent="0.2">
      <c r="A42" s="27">
        <v>36</v>
      </c>
      <c r="B42" s="3" t="s">
        <v>28</v>
      </c>
      <c r="C42" s="66">
        <v>20296</v>
      </c>
      <c r="D42" s="66">
        <v>7088</v>
      </c>
      <c r="E42" s="37">
        <v>0.74116272275781481</v>
      </c>
      <c r="F42" s="37">
        <v>0.25883727724218519</v>
      </c>
      <c r="G42" s="43">
        <v>0</v>
      </c>
      <c r="H42" s="13">
        <v>0</v>
      </c>
      <c r="I42" s="13">
        <v>0</v>
      </c>
      <c r="J42" s="13"/>
      <c r="K42" s="13">
        <v>0</v>
      </c>
      <c r="L42" s="13"/>
      <c r="M42" s="13">
        <v>0</v>
      </c>
      <c r="N42" s="13">
        <v>0</v>
      </c>
      <c r="O42" s="13">
        <v>0</v>
      </c>
      <c r="P42" s="13">
        <v>0</v>
      </c>
      <c r="Q42" s="13"/>
      <c r="R42" s="13">
        <v>0</v>
      </c>
      <c r="S42" s="13">
        <v>0</v>
      </c>
      <c r="T42" s="13">
        <v>0</v>
      </c>
      <c r="U42" s="13">
        <v>0</v>
      </c>
      <c r="V42" s="13">
        <v>0</v>
      </c>
      <c r="W42" s="13">
        <v>152</v>
      </c>
      <c r="X42" s="13">
        <v>152</v>
      </c>
      <c r="Y42" s="13">
        <v>0</v>
      </c>
      <c r="Z42" s="13">
        <v>0</v>
      </c>
      <c r="AA42" s="13">
        <v>76</v>
      </c>
      <c r="AB42" s="13">
        <v>25</v>
      </c>
      <c r="AC42" s="13">
        <v>25</v>
      </c>
      <c r="AD42" s="13">
        <v>26</v>
      </c>
      <c r="AE42" s="13">
        <v>76</v>
      </c>
      <c r="AF42" s="13">
        <v>113</v>
      </c>
      <c r="AG42" s="13">
        <v>0</v>
      </c>
      <c r="AH42" s="13">
        <v>0</v>
      </c>
      <c r="AI42" s="13">
        <v>56</v>
      </c>
      <c r="AJ42" s="13">
        <v>57</v>
      </c>
      <c r="AK42" s="13">
        <v>39</v>
      </c>
      <c r="AL42" s="13">
        <v>0</v>
      </c>
      <c r="AM42" s="13">
        <v>0</v>
      </c>
      <c r="AN42" s="13">
        <v>20</v>
      </c>
      <c r="AO42" s="13">
        <v>19</v>
      </c>
      <c r="AP42" s="10"/>
    </row>
    <row r="43" spans="1:42" x14ac:dyDescent="0.2">
      <c r="A43" s="27">
        <v>37</v>
      </c>
      <c r="B43" s="3" t="s">
        <v>29</v>
      </c>
      <c r="C43" s="65"/>
      <c r="D43" s="65"/>
      <c r="E43" s="37"/>
      <c r="F43" s="37"/>
      <c r="G43" s="43">
        <v>0</v>
      </c>
      <c r="H43" s="13">
        <v>0</v>
      </c>
      <c r="I43" s="13">
        <v>0</v>
      </c>
      <c r="J43" s="13"/>
      <c r="K43" s="13">
        <v>0</v>
      </c>
      <c r="L43" s="13"/>
      <c r="M43" s="13">
        <v>0</v>
      </c>
      <c r="N43" s="13">
        <v>0</v>
      </c>
      <c r="O43" s="13">
        <v>0</v>
      </c>
      <c r="P43" s="13">
        <v>0</v>
      </c>
      <c r="Q43" s="13"/>
      <c r="R43" s="13">
        <v>0</v>
      </c>
      <c r="S43" s="13">
        <v>0</v>
      </c>
      <c r="T43" s="13">
        <v>0</v>
      </c>
      <c r="U43" s="13">
        <v>0</v>
      </c>
      <c r="V43" s="13">
        <v>0</v>
      </c>
      <c r="W43" s="13"/>
      <c r="X43" s="13">
        <v>0</v>
      </c>
      <c r="Y43" s="13">
        <v>0</v>
      </c>
      <c r="Z43" s="13">
        <v>0</v>
      </c>
      <c r="AA43" s="13">
        <v>0</v>
      </c>
      <c r="AB43" s="13">
        <v>0</v>
      </c>
      <c r="AC43" s="13">
        <v>0</v>
      </c>
      <c r="AD43" s="13">
        <v>0</v>
      </c>
      <c r="AE43" s="13">
        <v>0</v>
      </c>
      <c r="AF43" s="13">
        <v>0</v>
      </c>
      <c r="AG43" s="13">
        <v>0</v>
      </c>
      <c r="AH43" s="13">
        <v>0</v>
      </c>
      <c r="AI43" s="13">
        <v>0</v>
      </c>
      <c r="AJ43" s="13">
        <v>0</v>
      </c>
      <c r="AK43" s="13">
        <v>0</v>
      </c>
      <c r="AL43" s="13">
        <v>0</v>
      </c>
      <c r="AM43" s="13">
        <v>0</v>
      </c>
      <c r="AN43" s="13">
        <v>0</v>
      </c>
      <c r="AO43" s="13">
        <v>0</v>
      </c>
      <c r="AP43" s="10"/>
    </row>
    <row r="44" spans="1:42" x14ac:dyDescent="0.2">
      <c r="A44" s="27">
        <v>38</v>
      </c>
      <c r="B44" s="3" t="s">
        <v>30</v>
      </c>
      <c r="C44" s="65"/>
      <c r="D44" s="65"/>
      <c r="E44" s="37"/>
      <c r="F44" s="37"/>
      <c r="G44" s="43">
        <v>0</v>
      </c>
      <c r="H44" s="13">
        <v>0</v>
      </c>
      <c r="I44" s="13">
        <v>0</v>
      </c>
      <c r="J44" s="13"/>
      <c r="K44" s="13">
        <v>0</v>
      </c>
      <c r="L44" s="13"/>
      <c r="M44" s="13">
        <v>0</v>
      </c>
      <c r="N44" s="13">
        <v>0</v>
      </c>
      <c r="O44" s="13">
        <v>0</v>
      </c>
      <c r="P44" s="13">
        <v>0</v>
      </c>
      <c r="Q44" s="13"/>
      <c r="R44" s="13">
        <v>0</v>
      </c>
      <c r="S44" s="13">
        <v>0</v>
      </c>
      <c r="T44" s="13">
        <v>0</v>
      </c>
      <c r="U44" s="13">
        <v>0</v>
      </c>
      <c r="V44" s="13">
        <v>0</v>
      </c>
      <c r="W44" s="13"/>
      <c r="X44" s="13">
        <v>0</v>
      </c>
      <c r="Y44" s="13">
        <v>0</v>
      </c>
      <c r="Z44" s="13">
        <v>0</v>
      </c>
      <c r="AA44" s="13">
        <v>0</v>
      </c>
      <c r="AB44" s="13">
        <v>0</v>
      </c>
      <c r="AC44" s="13">
        <v>0</v>
      </c>
      <c r="AD44" s="13">
        <v>0</v>
      </c>
      <c r="AE44" s="13">
        <v>0</v>
      </c>
      <c r="AF44" s="13">
        <v>0</v>
      </c>
      <c r="AG44" s="13">
        <v>0</v>
      </c>
      <c r="AH44" s="13">
        <v>0</v>
      </c>
      <c r="AI44" s="13">
        <v>0</v>
      </c>
      <c r="AJ44" s="13">
        <v>0</v>
      </c>
      <c r="AK44" s="13">
        <v>0</v>
      </c>
      <c r="AL44" s="13">
        <v>0</v>
      </c>
      <c r="AM44" s="13">
        <v>0</v>
      </c>
      <c r="AN44" s="13">
        <v>0</v>
      </c>
      <c r="AO44" s="13">
        <v>0</v>
      </c>
      <c r="AP44" s="10"/>
    </row>
    <row r="45" spans="1:42" x14ac:dyDescent="0.2">
      <c r="A45" s="27">
        <v>39</v>
      </c>
      <c r="B45" s="3" t="s">
        <v>31</v>
      </c>
      <c r="C45" s="65"/>
      <c r="D45" s="65"/>
      <c r="E45" s="37"/>
      <c r="F45" s="37"/>
      <c r="G45" s="43">
        <v>0</v>
      </c>
      <c r="H45" s="13">
        <v>0</v>
      </c>
      <c r="I45" s="13">
        <v>0</v>
      </c>
      <c r="J45" s="13"/>
      <c r="K45" s="13">
        <v>0</v>
      </c>
      <c r="L45" s="13"/>
      <c r="M45" s="13">
        <v>0</v>
      </c>
      <c r="N45" s="13">
        <v>0</v>
      </c>
      <c r="O45" s="13">
        <v>0</v>
      </c>
      <c r="P45" s="13">
        <v>0</v>
      </c>
      <c r="Q45" s="13"/>
      <c r="R45" s="13">
        <v>0</v>
      </c>
      <c r="S45" s="13">
        <v>0</v>
      </c>
      <c r="T45" s="13">
        <v>0</v>
      </c>
      <c r="U45" s="13">
        <v>0</v>
      </c>
      <c r="V45" s="13">
        <v>0</v>
      </c>
      <c r="W45" s="13"/>
      <c r="X45" s="13">
        <v>0</v>
      </c>
      <c r="Y45" s="13">
        <v>0</v>
      </c>
      <c r="Z45" s="13">
        <v>0</v>
      </c>
      <c r="AA45" s="13">
        <v>0</v>
      </c>
      <c r="AB45" s="13">
        <v>0</v>
      </c>
      <c r="AC45" s="13">
        <v>0</v>
      </c>
      <c r="AD45" s="13">
        <v>0</v>
      </c>
      <c r="AE45" s="13">
        <v>0</v>
      </c>
      <c r="AF45" s="13">
        <v>0</v>
      </c>
      <c r="AG45" s="13">
        <v>0</v>
      </c>
      <c r="AH45" s="13">
        <v>0</v>
      </c>
      <c r="AI45" s="13">
        <v>0</v>
      </c>
      <c r="AJ45" s="13">
        <v>0</v>
      </c>
      <c r="AK45" s="13">
        <v>0</v>
      </c>
      <c r="AL45" s="13">
        <v>0</v>
      </c>
      <c r="AM45" s="13">
        <v>0</v>
      </c>
      <c r="AN45" s="13">
        <v>0</v>
      </c>
      <c r="AO45" s="13">
        <v>0</v>
      </c>
      <c r="AP45" s="10"/>
    </row>
    <row r="46" spans="1:42" ht="30" x14ac:dyDescent="0.2">
      <c r="A46" s="27">
        <v>40</v>
      </c>
      <c r="B46" s="3" t="s">
        <v>32</v>
      </c>
      <c r="C46" s="65"/>
      <c r="D46" s="65"/>
      <c r="E46" s="37"/>
      <c r="F46" s="37"/>
      <c r="G46" s="43">
        <v>0</v>
      </c>
      <c r="H46" s="13">
        <v>0</v>
      </c>
      <c r="I46" s="13">
        <v>0</v>
      </c>
      <c r="J46" s="13"/>
      <c r="K46" s="13">
        <v>0</v>
      </c>
      <c r="L46" s="13"/>
      <c r="M46" s="13">
        <v>0</v>
      </c>
      <c r="N46" s="13">
        <v>0</v>
      </c>
      <c r="O46" s="13">
        <v>0</v>
      </c>
      <c r="P46" s="13">
        <v>0</v>
      </c>
      <c r="Q46" s="13"/>
      <c r="R46" s="13">
        <v>0</v>
      </c>
      <c r="S46" s="13">
        <v>0</v>
      </c>
      <c r="T46" s="13">
        <v>0</v>
      </c>
      <c r="U46" s="13">
        <v>0</v>
      </c>
      <c r="V46" s="13">
        <v>0</v>
      </c>
      <c r="W46" s="13"/>
      <c r="X46" s="13">
        <v>0</v>
      </c>
      <c r="Y46" s="13">
        <v>0</v>
      </c>
      <c r="Z46" s="13">
        <v>0</v>
      </c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13">
        <v>0</v>
      </c>
      <c r="AJ46" s="13">
        <v>0</v>
      </c>
      <c r="AK46" s="13">
        <v>0</v>
      </c>
      <c r="AL46" s="13">
        <v>0</v>
      </c>
      <c r="AM46" s="13">
        <v>0</v>
      </c>
      <c r="AN46" s="13">
        <v>0</v>
      </c>
      <c r="AO46" s="13">
        <v>0</v>
      </c>
      <c r="AP46" s="10"/>
    </row>
    <row r="47" spans="1:42" ht="30" x14ac:dyDescent="0.2">
      <c r="A47" s="27">
        <v>41</v>
      </c>
      <c r="B47" s="3" t="s">
        <v>33</v>
      </c>
      <c r="C47" s="65"/>
      <c r="D47" s="65"/>
      <c r="E47" s="37"/>
      <c r="F47" s="37"/>
      <c r="G47" s="43">
        <v>0</v>
      </c>
      <c r="H47" s="13">
        <v>0</v>
      </c>
      <c r="I47" s="13">
        <v>0</v>
      </c>
      <c r="J47" s="13"/>
      <c r="K47" s="13">
        <v>0</v>
      </c>
      <c r="L47" s="13"/>
      <c r="M47" s="13">
        <v>0</v>
      </c>
      <c r="N47" s="13">
        <v>0</v>
      </c>
      <c r="O47" s="13">
        <v>0</v>
      </c>
      <c r="P47" s="13">
        <v>0</v>
      </c>
      <c r="Q47" s="13"/>
      <c r="R47" s="13">
        <v>0</v>
      </c>
      <c r="S47" s="13">
        <v>0</v>
      </c>
      <c r="T47" s="13">
        <v>0</v>
      </c>
      <c r="U47" s="13">
        <v>0</v>
      </c>
      <c r="V47" s="13">
        <v>0</v>
      </c>
      <c r="W47" s="13"/>
      <c r="X47" s="13">
        <v>0</v>
      </c>
      <c r="Y47" s="13">
        <v>0</v>
      </c>
      <c r="Z47" s="13">
        <v>0</v>
      </c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13">
        <v>0</v>
      </c>
      <c r="AJ47" s="13">
        <v>0</v>
      </c>
      <c r="AK47" s="13">
        <v>0</v>
      </c>
      <c r="AL47" s="13">
        <v>0</v>
      </c>
      <c r="AM47" s="13">
        <v>0</v>
      </c>
      <c r="AN47" s="13">
        <v>0</v>
      </c>
      <c r="AO47" s="13">
        <v>0</v>
      </c>
      <c r="AP47" s="10"/>
    </row>
    <row r="48" spans="1:42" x14ac:dyDescent="0.2">
      <c r="A48" s="27">
        <v>42</v>
      </c>
      <c r="B48" s="3" t="s">
        <v>34</v>
      </c>
      <c r="C48" s="65"/>
      <c r="D48" s="65"/>
      <c r="E48" s="37"/>
      <c r="F48" s="37"/>
      <c r="G48" s="43">
        <v>0</v>
      </c>
      <c r="H48" s="13">
        <v>0</v>
      </c>
      <c r="I48" s="13">
        <v>0</v>
      </c>
      <c r="J48" s="13"/>
      <c r="K48" s="13">
        <v>0</v>
      </c>
      <c r="L48" s="13"/>
      <c r="M48" s="13">
        <v>0</v>
      </c>
      <c r="N48" s="13">
        <v>0</v>
      </c>
      <c r="O48" s="13">
        <v>0</v>
      </c>
      <c r="P48" s="13">
        <v>0</v>
      </c>
      <c r="Q48" s="13"/>
      <c r="R48" s="13">
        <v>0</v>
      </c>
      <c r="S48" s="13">
        <v>0</v>
      </c>
      <c r="T48" s="13">
        <v>0</v>
      </c>
      <c r="U48" s="13">
        <v>0</v>
      </c>
      <c r="V48" s="13">
        <v>0</v>
      </c>
      <c r="W48" s="13"/>
      <c r="X48" s="13">
        <v>0</v>
      </c>
      <c r="Y48" s="13">
        <v>0</v>
      </c>
      <c r="Z48" s="13">
        <v>0</v>
      </c>
      <c r="AA48" s="13">
        <v>0</v>
      </c>
      <c r="AB48" s="13">
        <v>0</v>
      </c>
      <c r="AC48" s="13">
        <v>0</v>
      </c>
      <c r="AD48" s="13">
        <v>0</v>
      </c>
      <c r="AE48" s="13">
        <v>0</v>
      </c>
      <c r="AF48" s="13">
        <v>0</v>
      </c>
      <c r="AG48" s="13">
        <v>0</v>
      </c>
      <c r="AH48" s="13">
        <v>0</v>
      </c>
      <c r="AI48" s="13">
        <v>0</v>
      </c>
      <c r="AJ48" s="13">
        <v>0</v>
      </c>
      <c r="AK48" s="13">
        <v>0</v>
      </c>
      <c r="AL48" s="13">
        <v>0</v>
      </c>
      <c r="AM48" s="13">
        <v>0</v>
      </c>
      <c r="AN48" s="13">
        <v>0</v>
      </c>
      <c r="AO48" s="13">
        <v>0</v>
      </c>
      <c r="AP48" s="10"/>
    </row>
    <row r="49" spans="1:42" ht="30" x14ac:dyDescent="0.2">
      <c r="A49" s="27">
        <v>43</v>
      </c>
      <c r="B49" s="3" t="s">
        <v>35</v>
      </c>
      <c r="C49" s="65"/>
      <c r="D49" s="65"/>
      <c r="E49" s="37"/>
      <c r="F49" s="37"/>
      <c r="G49" s="43">
        <v>0</v>
      </c>
      <c r="H49" s="13">
        <v>0</v>
      </c>
      <c r="I49" s="13">
        <v>0</v>
      </c>
      <c r="J49" s="13"/>
      <c r="K49" s="13">
        <v>0</v>
      </c>
      <c r="L49" s="13"/>
      <c r="M49" s="13">
        <v>0</v>
      </c>
      <c r="N49" s="13">
        <v>0</v>
      </c>
      <c r="O49" s="13">
        <v>0</v>
      </c>
      <c r="P49" s="13">
        <v>0</v>
      </c>
      <c r="Q49" s="13"/>
      <c r="R49" s="13">
        <v>0</v>
      </c>
      <c r="S49" s="13">
        <v>0</v>
      </c>
      <c r="T49" s="13">
        <v>0</v>
      </c>
      <c r="U49" s="13">
        <v>0</v>
      </c>
      <c r="V49" s="13">
        <v>0</v>
      </c>
      <c r="W49" s="13"/>
      <c r="X49" s="13">
        <v>0</v>
      </c>
      <c r="Y49" s="13">
        <v>0</v>
      </c>
      <c r="Z49" s="13">
        <v>0</v>
      </c>
      <c r="AA49" s="13">
        <v>0</v>
      </c>
      <c r="AB49" s="13">
        <v>0</v>
      </c>
      <c r="AC49" s="13">
        <v>0</v>
      </c>
      <c r="AD49" s="13">
        <v>0</v>
      </c>
      <c r="AE49" s="13">
        <v>0</v>
      </c>
      <c r="AF49" s="13">
        <v>0</v>
      </c>
      <c r="AG49" s="13">
        <v>0</v>
      </c>
      <c r="AH49" s="13">
        <v>0</v>
      </c>
      <c r="AI49" s="13">
        <v>0</v>
      </c>
      <c r="AJ49" s="13">
        <v>0</v>
      </c>
      <c r="AK49" s="13">
        <v>0</v>
      </c>
      <c r="AL49" s="13">
        <v>0</v>
      </c>
      <c r="AM49" s="13">
        <v>0</v>
      </c>
      <c r="AN49" s="13">
        <v>0</v>
      </c>
      <c r="AO49" s="13">
        <v>0</v>
      </c>
      <c r="AP49" s="10"/>
    </row>
    <row r="50" spans="1:42" x14ac:dyDescent="0.2">
      <c r="A50" s="27">
        <v>44</v>
      </c>
      <c r="B50" s="3" t="s">
        <v>60</v>
      </c>
      <c r="C50" s="65"/>
      <c r="D50" s="65"/>
      <c r="E50" s="37"/>
      <c r="F50" s="37"/>
      <c r="G50" s="43">
        <v>0</v>
      </c>
      <c r="H50" s="13">
        <v>0</v>
      </c>
      <c r="I50" s="13">
        <v>0</v>
      </c>
      <c r="J50" s="13"/>
      <c r="K50" s="13">
        <v>0</v>
      </c>
      <c r="L50" s="13"/>
      <c r="M50" s="13">
        <v>0</v>
      </c>
      <c r="N50" s="13">
        <v>0</v>
      </c>
      <c r="O50" s="13">
        <v>0</v>
      </c>
      <c r="P50" s="13">
        <v>0</v>
      </c>
      <c r="Q50" s="13"/>
      <c r="R50" s="13">
        <v>0</v>
      </c>
      <c r="S50" s="13">
        <v>0</v>
      </c>
      <c r="T50" s="13">
        <v>0</v>
      </c>
      <c r="U50" s="13">
        <v>0</v>
      </c>
      <c r="V50" s="13">
        <v>0</v>
      </c>
      <c r="W50" s="13"/>
      <c r="X50" s="13">
        <v>0</v>
      </c>
      <c r="Y50" s="13">
        <v>0</v>
      </c>
      <c r="Z50" s="13">
        <v>0</v>
      </c>
      <c r="AA50" s="13">
        <v>0</v>
      </c>
      <c r="AB50" s="13">
        <v>0</v>
      </c>
      <c r="AC50" s="13">
        <v>0</v>
      </c>
      <c r="AD50" s="13">
        <v>0</v>
      </c>
      <c r="AE50" s="13">
        <v>0</v>
      </c>
      <c r="AF50" s="13">
        <v>0</v>
      </c>
      <c r="AG50" s="13">
        <v>0</v>
      </c>
      <c r="AH50" s="13">
        <v>0</v>
      </c>
      <c r="AI50" s="13">
        <v>0</v>
      </c>
      <c r="AJ50" s="13">
        <v>0</v>
      </c>
      <c r="AK50" s="13">
        <v>0</v>
      </c>
      <c r="AL50" s="13">
        <v>0</v>
      </c>
      <c r="AM50" s="13">
        <v>0</v>
      </c>
      <c r="AN50" s="13">
        <v>0</v>
      </c>
      <c r="AO50" s="13">
        <v>0</v>
      </c>
      <c r="AP50" s="10"/>
    </row>
    <row r="51" spans="1:42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v>0.85633633633633632</v>
      </c>
      <c r="F51" s="37">
        <v>0.14366366366366368</v>
      </c>
      <c r="G51" s="43">
        <v>340</v>
      </c>
      <c r="H51" s="13">
        <v>85</v>
      </c>
      <c r="I51" s="13">
        <v>28</v>
      </c>
      <c r="J51" s="13"/>
      <c r="K51" s="13">
        <v>29</v>
      </c>
      <c r="L51" s="13"/>
      <c r="M51" s="13">
        <v>28</v>
      </c>
      <c r="N51" s="13">
        <v>85</v>
      </c>
      <c r="O51" s="13">
        <v>85</v>
      </c>
      <c r="P51" s="13">
        <v>85</v>
      </c>
      <c r="Q51" s="13"/>
      <c r="R51" s="13">
        <v>340</v>
      </c>
      <c r="S51" s="13">
        <v>85</v>
      </c>
      <c r="T51" s="13">
        <v>85</v>
      </c>
      <c r="U51" s="13">
        <v>85</v>
      </c>
      <c r="V51" s="13">
        <v>85</v>
      </c>
      <c r="W51" s="13">
        <v>9</v>
      </c>
      <c r="X51" s="13">
        <v>349</v>
      </c>
      <c r="Y51" s="13">
        <v>85</v>
      </c>
      <c r="Z51" s="13">
        <v>85</v>
      </c>
      <c r="AA51" s="13">
        <v>94</v>
      </c>
      <c r="AB51" s="13">
        <v>37</v>
      </c>
      <c r="AC51" s="13">
        <v>28</v>
      </c>
      <c r="AD51" s="13">
        <v>29</v>
      </c>
      <c r="AE51" s="13">
        <v>85</v>
      </c>
      <c r="AF51" s="13">
        <v>299</v>
      </c>
      <c r="AG51" s="13">
        <v>73</v>
      </c>
      <c r="AH51" s="13">
        <v>73</v>
      </c>
      <c r="AI51" s="13">
        <v>80</v>
      </c>
      <c r="AJ51" s="13">
        <v>73</v>
      </c>
      <c r="AK51" s="13">
        <v>50</v>
      </c>
      <c r="AL51" s="13">
        <v>12</v>
      </c>
      <c r="AM51" s="13">
        <v>12</v>
      </c>
      <c r="AN51" s="13">
        <v>14</v>
      </c>
      <c r="AO51" s="13">
        <v>12</v>
      </c>
      <c r="AP51" s="10"/>
    </row>
    <row r="52" spans="1:42" ht="30" x14ac:dyDescent="0.2">
      <c r="A52" s="27">
        <v>46</v>
      </c>
      <c r="B52" s="3" t="s">
        <v>36</v>
      </c>
      <c r="C52" s="65"/>
      <c r="D52" s="65"/>
      <c r="E52" s="37"/>
      <c r="F52" s="37"/>
      <c r="G52" s="43">
        <v>0</v>
      </c>
      <c r="H52" s="13">
        <v>0</v>
      </c>
      <c r="I52" s="13">
        <v>0</v>
      </c>
      <c r="J52" s="13"/>
      <c r="K52" s="13">
        <v>0</v>
      </c>
      <c r="L52" s="13"/>
      <c r="M52" s="13">
        <v>0</v>
      </c>
      <c r="N52" s="13"/>
      <c r="O52" s="13">
        <v>0</v>
      </c>
      <c r="P52" s="13"/>
      <c r="Q52" s="13"/>
      <c r="R52" s="13">
        <v>0</v>
      </c>
      <c r="S52" s="13">
        <v>0</v>
      </c>
      <c r="T52" s="13">
        <v>0</v>
      </c>
      <c r="U52" s="13">
        <v>0</v>
      </c>
      <c r="V52" s="13">
        <v>0</v>
      </c>
      <c r="W52" s="13"/>
      <c r="X52" s="13">
        <v>0</v>
      </c>
      <c r="Y52" s="13">
        <v>0</v>
      </c>
      <c r="Z52" s="13">
        <v>0</v>
      </c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13">
        <v>0</v>
      </c>
      <c r="AJ52" s="13">
        <v>0</v>
      </c>
      <c r="AK52" s="13">
        <v>0</v>
      </c>
      <c r="AL52" s="13">
        <v>0</v>
      </c>
      <c r="AM52" s="13">
        <v>0</v>
      </c>
      <c r="AN52" s="13">
        <v>0</v>
      </c>
      <c r="AO52" s="13">
        <v>0</v>
      </c>
      <c r="AP52" s="10"/>
    </row>
    <row r="53" spans="1:42" x14ac:dyDescent="0.2">
      <c r="A53" s="27">
        <v>47</v>
      </c>
      <c r="B53" s="3" t="s">
        <v>37</v>
      </c>
      <c r="C53" s="65"/>
      <c r="D53" s="65"/>
      <c r="E53" s="37"/>
      <c r="F53" s="37"/>
      <c r="G53" s="43">
        <v>0</v>
      </c>
      <c r="H53" s="13">
        <v>0</v>
      </c>
      <c r="I53" s="13">
        <v>0</v>
      </c>
      <c r="J53" s="13"/>
      <c r="K53" s="13">
        <v>0</v>
      </c>
      <c r="L53" s="13"/>
      <c r="M53" s="13">
        <v>0</v>
      </c>
      <c r="N53" s="13">
        <v>0</v>
      </c>
      <c r="O53" s="13">
        <v>0</v>
      </c>
      <c r="P53" s="13">
        <v>0</v>
      </c>
      <c r="Q53" s="13"/>
      <c r="R53" s="13">
        <v>0</v>
      </c>
      <c r="S53" s="13">
        <v>0</v>
      </c>
      <c r="T53" s="13">
        <v>0</v>
      </c>
      <c r="U53" s="13">
        <v>0</v>
      </c>
      <c r="V53" s="13">
        <v>0</v>
      </c>
      <c r="W53" s="13"/>
      <c r="X53" s="13">
        <v>0</v>
      </c>
      <c r="Y53" s="13">
        <v>0</v>
      </c>
      <c r="Z53" s="13">
        <v>0</v>
      </c>
      <c r="AA53" s="13">
        <v>0</v>
      </c>
      <c r="AB53" s="13">
        <v>0</v>
      </c>
      <c r="AC53" s="13">
        <v>0</v>
      </c>
      <c r="AD53" s="13">
        <v>0</v>
      </c>
      <c r="AE53" s="13">
        <v>0</v>
      </c>
      <c r="AF53" s="13">
        <v>0</v>
      </c>
      <c r="AG53" s="13">
        <v>0</v>
      </c>
      <c r="AH53" s="13">
        <v>0</v>
      </c>
      <c r="AI53" s="13">
        <v>0</v>
      </c>
      <c r="AJ53" s="13">
        <v>0</v>
      </c>
      <c r="AK53" s="13">
        <v>0</v>
      </c>
      <c r="AL53" s="13">
        <v>0</v>
      </c>
      <c r="AM53" s="13">
        <v>0</v>
      </c>
      <c r="AN53" s="13">
        <v>0</v>
      </c>
      <c r="AO53" s="13">
        <v>0</v>
      </c>
      <c r="AP53" s="10"/>
    </row>
    <row r="54" spans="1:42" x14ac:dyDescent="0.2">
      <c r="A54" s="27">
        <v>48</v>
      </c>
      <c r="B54" s="3" t="s">
        <v>62</v>
      </c>
      <c r="C54" s="65"/>
      <c r="D54" s="65"/>
      <c r="E54" s="37"/>
      <c r="F54" s="37"/>
      <c r="G54" s="43">
        <v>0</v>
      </c>
      <c r="H54" s="13">
        <v>0</v>
      </c>
      <c r="I54" s="13">
        <v>0</v>
      </c>
      <c r="J54" s="13"/>
      <c r="K54" s="13">
        <v>0</v>
      </c>
      <c r="L54" s="13"/>
      <c r="M54" s="13">
        <v>0</v>
      </c>
      <c r="N54" s="13">
        <v>0</v>
      </c>
      <c r="O54" s="13">
        <v>0</v>
      </c>
      <c r="P54" s="13">
        <v>0</v>
      </c>
      <c r="Q54" s="13"/>
      <c r="R54" s="13">
        <v>0</v>
      </c>
      <c r="S54" s="13">
        <v>0</v>
      </c>
      <c r="T54" s="13">
        <v>0</v>
      </c>
      <c r="U54" s="13">
        <v>0</v>
      </c>
      <c r="V54" s="13">
        <v>0</v>
      </c>
      <c r="W54" s="13"/>
      <c r="X54" s="13">
        <v>0</v>
      </c>
      <c r="Y54" s="13">
        <v>0</v>
      </c>
      <c r="Z54" s="13">
        <v>0</v>
      </c>
      <c r="AA54" s="13">
        <v>0</v>
      </c>
      <c r="AB54" s="13">
        <v>0</v>
      </c>
      <c r="AC54" s="13">
        <v>0</v>
      </c>
      <c r="AD54" s="13">
        <v>0</v>
      </c>
      <c r="AE54" s="13">
        <v>0</v>
      </c>
      <c r="AF54" s="13">
        <v>0</v>
      </c>
      <c r="AG54" s="13">
        <v>0</v>
      </c>
      <c r="AH54" s="13">
        <v>0</v>
      </c>
      <c r="AI54" s="13">
        <v>0</v>
      </c>
      <c r="AJ54" s="13">
        <v>0</v>
      </c>
      <c r="AK54" s="13">
        <v>0</v>
      </c>
      <c r="AL54" s="13">
        <v>0</v>
      </c>
      <c r="AM54" s="13">
        <v>0</v>
      </c>
      <c r="AN54" s="13">
        <v>0</v>
      </c>
      <c r="AO54" s="13">
        <v>0</v>
      </c>
      <c r="AP54" s="10"/>
    </row>
    <row r="55" spans="1:42" x14ac:dyDescent="0.2">
      <c r="A55" s="27">
        <v>49</v>
      </c>
      <c r="B55" s="3" t="s">
        <v>38</v>
      </c>
      <c r="C55" s="65"/>
      <c r="D55" s="65"/>
      <c r="E55" s="37"/>
      <c r="F55" s="37"/>
      <c r="G55" s="43">
        <v>0</v>
      </c>
      <c r="H55" s="13">
        <v>0</v>
      </c>
      <c r="I55" s="13">
        <v>0</v>
      </c>
      <c r="J55" s="13"/>
      <c r="K55" s="13">
        <v>0</v>
      </c>
      <c r="L55" s="13"/>
      <c r="M55" s="13">
        <v>0</v>
      </c>
      <c r="N55" s="13">
        <v>0</v>
      </c>
      <c r="O55" s="13">
        <v>0</v>
      </c>
      <c r="P55" s="13">
        <v>0</v>
      </c>
      <c r="Q55" s="13"/>
      <c r="R55" s="13">
        <v>0</v>
      </c>
      <c r="S55" s="13">
        <v>0</v>
      </c>
      <c r="T55" s="13">
        <v>0</v>
      </c>
      <c r="U55" s="13">
        <v>0</v>
      </c>
      <c r="V55" s="13">
        <v>0</v>
      </c>
      <c r="W55" s="13"/>
      <c r="X55" s="13">
        <v>0</v>
      </c>
      <c r="Y55" s="13">
        <v>0</v>
      </c>
      <c r="Z55" s="13">
        <v>0</v>
      </c>
      <c r="AA55" s="13">
        <v>0</v>
      </c>
      <c r="AB55" s="13">
        <v>0</v>
      </c>
      <c r="AC55" s="13">
        <v>0</v>
      </c>
      <c r="AD55" s="13">
        <v>0</v>
      </c>
      <c r="AE55" s="13">
        <v>0</v>
      </c>
      <c r="AF55" s="13">
        <v>0</v>
      </c>
      <c r="AG55" s="13">
        <v>0</v>
      </c>
      <c r="AH55" s="13">
        <v>0</v>
      </c>
      <c r="AI55" s="13">
        <v>0</v>
      </c>
      <c r="AJ55" s="13">
        <v>0</v>
      </c>
      <c r="AK55" s="13">
        <v>0</v>
      </c>
      <c r="AL55" s="13">
        <v>0</v>
      </c>
      <c r="AM55" s="13">
        <v>0</v>
      </c>
      <c r="AN55" s="13">
        <v>0</v>
      </c>
      <c r="AO55" s="13">
        <v>0</v>
      </c>
      <c r="AP55" s="10"/>
    </row>
    <row r="56" spans="1:42" x14ac:dyDescent="0.2">
      <c r="A56" s="27">
        <v>50</v>
      </c>
      <c r="B56" s="3" t="s">
        <v>39</v>
      </c>
      <c r="C56" s="65"/>
      <c r="D56" s="65"/>
      <c r="E56" s="37"/>
      <c r="F56" s="37"/>
      <c r="G56" s="43">
        <v>0</v>
      </c>
      <c r="H56" s="13">
        <v>0</v>
      </c>
      <c r="I56" s="13">
        <v>0</v>
      </c>
      <c r="J56" s="13"/>
      <c r="K56" s="13">
        <v>0</v>
      </c>
      <c r="L56" s="13"/>
      <c r="M56" s="13">
        <v>0</v>
      </c>
      <c r="N56" s="13">
        <v>0</v>
      </c>
      <c r="O56" s="13">
        <v>0</v>
      </c>
      <c r="P56" s="13">
        <v>0</v>
      </c>
      <c r="Q56" s="13"/>
      <c r="R56" s="13">
        <v>0</v>
      </c>
      <c r="S56" s="13">
        <v>0</v>
      </c>
      <c r="T56" s="13">
        <v>0</v>
      </c>
      <c r="U56" s="13">
        <v>0</v>
      </c>
      <c r="V56" s="13">
        <v>0</v>
      </c>
      <c r="W56" s="13"/>
      <c r="X56" s="13">
        <v>0</v>
      </c>
      <c r="Y56" s="13">
        <v>0</v>
      </c>
      <c r="Z56" s="13">
        <v>0</v>
      </c>
      <c r="AA56" s="13">
        <v>0</v>
      </c>
      <c r="AB56" s="13">
        <v>0</v>
      </c>
      <c r="AC56" s="13">
        <v>0</v>
      </c>
      <c r="AD56" s="13">
        <v>0</v>
      </c>
      <c r="AE56" s="13">
        <v>0</v>
      </c>
      <c r="AF56" s="13">
        <v>0</v>
      </c>
      <c r="AG56" s="13">
        <v>0</v>
      </c>
      <c r="AH56" s="13">
        <v>0</v>
      </c>
      <c r="AI56" s="13">
        <v>0</v>
      </c>
      <c r="AJ56" s="13">
        <v>0</v>
      </c>
      <c r="AK56" s="13">
        <v>0</v>
      </c>
      <c r="AL56" s="13">
        <v>0</v>
      </c>
      <c r="AM56" s="13">
        <v>0</v>
      </c>
      <c r="AN56" s="13">
        <v>0</v>
      </c>
      <c r="AO56" s="13">
        <v>0</v>
      </c>
      <c r="AP56" s="10"/>
    </row>
    <row r="57" spans="1:42" x14ac:dyDescent="0.2">
      <c r="A57" s="27">
        <v>51</v>
      </c>
      <c r="B57" s="3" t="s">
        <v>40</v>
      </c>
      <c r="C57" s="65"/>
      <c r="D57" s="65"/>
      <c r="E57" s="37"/>
      <c r="F57" s="37"/>
      <c r="G57" s="43">
        <v>0</v>
      </c>
      <c r="H57" s="13">
        <v>0</v>
      </c>
      <c r="I57" s="13">
        <v>0</v>
      </c>
      <c r="J57" s="13"/>
      <c r="K57" s="13">
        <v>0</v>
      </c>
      <c r="L57" s="13"/>
      <c r="M57" s="13">
        <v>0</v>
      </c>
      <c r="N57" s="13">
        <v>0</v>
      </c>
      <c r="O57" s="13">
        <v>0</v>
      </c>
      <c r="P57" s="13">
        <v>0</v>
      </c>
      <c r="Q57" s="13"/>
      <c r="R57" s="13">
        <v>0</v>
      </c>
      <c r="S57" s="13">
        <v>0</v>
      </c>
      <c r="T57" s="13">
        <v>0</v>
      </c>
      <c r="U57" s="13">
        <v>0</v>
      </c>
      <c r="V57" s="13">
        <v>0</v>
      </c>
      <c r="W57" s="13"/>
      <c r="X57" s="13">
        <v>0</v>
      </c>
      <c r="Y57" s="13">
        <v>0</v>
      </c>
      <c r="Z57" s="13">
        <v>0</v>
      </c>
      <c r="AA57" s="13">
        <v>0</v>
      </c>
      <c r="AB57" s="13">
        <v>0</v>
      </c>
      <c r="AC57" s="13">
        <v>0</v>
      </c>
      <c r="AD57" s="13">
        <v>0</v>
      </c>
      <c r="AE57" s="13">
        <v>0</v>
      </c>
      <c r="AF57" s="13">
        <v>0</v>
      </c>
      <c r="AG57" s="13">
        <v>0</v>
      </c>
      <c r="AH57" s="13">
        <v>0</v>
      </c>
      <c r="AI57" s="13">
        <v>0</v>
      </c>
      <c r="AJ57" s="13">
        <v>0</v>
      </c>
      <c r="AK57" s="13">
        <v>0</v>
      </c>
      <c r="AL57" s="13">
        <v>0</v>
      </c>
      <c r="AM57" s="13">
        <v>0</v>
      </c>
      <c r="AN57" s="13">
        <v>0</v>
      </c>
      <c r="AO57" s="13">
        <v>0</v>
      </c>
      <c r="AP57" s="10"/>
    </row>
    <row r="58" spans="1:42" x14ac:dyDescent="0.2">
      <c r="A58" s="27">
        <v>52</v>
      </c>
      <c r="B58" s="3" t="s">
        <v>41</v>
      </c>
      <c r="C58" s="65"/>
      <c r="D58" s="65"/>
      <c r="E58" s="37"/>
      <c r="F58" s="37"/>
      <c r="G58" s="43">
        <v>0</v>
      </c>
      <c r="H58" s="13">
        <v>0</v>
      </c>
      <c r="I58" s="13">
        <v>0</v>
      </c>
      <c r="J58" s="13"/>
      <c r="K58" s="13">
        <v>0</v>
      </c>
      <c r="L58" s="13"/>
      <c r="M58" s="13">
        <v>0</v>
      </c>
      <c r="N58" s="13">
        <v>0</v>
      </c>
      <c r="O58" s="13">
        <v>0</v>
      </c>
      <c r="P58" s="13">
        <v>0</v>
      </c>
      <c r="Q58" s="13"/>
      <c r="R58" s="13">
        <v>0</v>
      </c>
      <c r="S58" s="13">
        <v>0</v>
      </c>
      <c r="T58" s="13">
        <v>0</v>
      </c>
      <c r="U58" s="13">
        <v>0</v>
      </c>
      <c r="V58" s="13">
        <v>0</v>
      </c>
      <c r="W58" s="13"/>
      <c r="X58" s="13">
        <v>0</v>
      </c>
      <c r="Y58" s="13">
        <v>0</v>
      </c>
      <c r="Z58" s="13">
        <v>0</v>
      </c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13">
        <v>0</v>
      </c>
      <c r="AJ58" s="13">
        <v>0</v>
      </c>
      <c r="AK58" s="13">
        <v>0</v>
      </c>
      <c r="AL58" s="13">
        <v>0</v>
      </c>
      <c r="AM58" s="13">
        <v>0</v>
      </c>
      <c r="AN58" s="13">
        <v>0</v>
      </c>
      <c r="AO58" s="13">
        <v>0</v>
      </c>
      <c r="AP58" s="10"/>
    </row>
    <row r="59" spans="1:42" x14ac:dyDescent="0.2">
      <c r="A59" s="27">
        <v>53</v>
      </c>
      <c r="B59" s="3" t="s">
        <v>52</v>
      </c>
      <c r="C59" s="65"/>
      <c r="D59" s="65"/>
      <c r="E59" s="37"/>
      <c r="F59" s="37"/>
      <c r="G59" s="43">
        <v>0</v>
      </c>
      <c r="H59" s="13">
        <v>0</v>
      </c>
      <c r="I59" s="13">
        <v>0</v>
      </c>
      <c r="J59" s="13"/>
      <c r="K59" s="13">
        <v>0</v>
      </c>
      <c r="L59" s="13"/>
      <c r="M59" s="13">
        <v>0</v>
      </c>
      <c r="N59" s="13">
        <v>0</v>
      </c>
      <c r="O59" s="13">
        <v>0</v>
      </c>
      <c r="P59" s="13">
        <v>0</v>
      </c>
      <c r="Q59" s="13"/>
      <c r="R59" s="13">
        <v>0</v>
      </c>
      <c r="S59" s="13">
        <v>0</v>
      </c>
      <c r="T59" s="13">
        <v>0</v>
      </c>
      <c r="U59" s="13">
        <v>0</v>
      </c>
      <c r="V59" s="13">
        <v>0</v>
      </c>
      <c r="W59" s="13"/>
      <c r="X59" s="13">
        <v>0</v>
      </c>
      <c r="Y59" s="13">
        <v>0</v>
      </c>
      <c r="Z59" s="13">
        <v>0</v>
      </c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13">
        <v>0</v>
      </c>
      <c r="AJ59" s="13">
        <v>0</v>
      </c>
      <c r="AK59" s="13">
        <v>0</v>
      </c>
      <c r="AL59" s="13">
        <v>0</v>
      </c>
      <c r="AM59" s="13">
        <v>0</v>
      </c>
      <c r="AN59" s="13">
        <v>0</v>
      </c>
      <c r="AO59" s="13">
        <v>0</v>
      </c>
      <c r="AP59" s="10"/>
    </row>
    <row r="60" spans="1:42" x14ac:dyDescent="0.2">
      <c r="A60" s="27">
        <v>54</v>
      </c>
      <c r="B60" s="7" t="s">
        <v>131</v>
      </c>
      <c r="C60" s="66">
        <v>441457</v>
      </c>
      <c r="D60" s="66">
        <v>381037</v>
      </c>
      <c r="E60" s="37">
        <v>0.53672975122006972</v>
      </c>
      <c r="F60" s="37">
        <v>0.46327024877993028</v>
      </c>
      <c r="G60" s="43">
        <v>448</v>
      </c>
      <c r="H60" s="13">
        <v>112</v>
      </c>
      <c r="I60" s="13">
        <v>37</v>
      </c>
      <c r="J60" s="13">
        <v>-310</v>
      </c>
      <c r="K60" s="13">
        <v>38</v>
      </c>
      <c r="L60" s="13"/>
      <c r="M60" s="13">
        <v>37</v>
      </c>
      <c r="N60" s="13">
        <v>112</v>
      </c>
      <c r="O60" s="13">
        <v>112</v>
      </c>
      <c r="P60" s="13">
        <v>112</v>
      </c>
      <c r="Q60" s="13">
        <v>-91</v>
      </c>
      <c r="R60" s="13">
        <v>357</v>
      </c>
      <c r="S60" s="13">
        <v>112</v>
      </c>
      <c r="T60" s="13">
        <v>21</v>
      </c>
      <c r="U60" s="13">
        <v>112</v>
      </c>
      <c r="V60" s="13">
        <v>112</v>
      </c>
      <c r="W60" s="13">
        <v>-45</v>
      </c>
      <c r="X60" s="13">
        <v>312</v>
      </c>
      <c r="Y60" s="13">
        <v>67</v>
      </c>
      <c r="Z60" s="13">
        <v>21</v>
      </c>
      <c r="AA60" s="13">
        <v>112</v>
      </c>
      <c r="AB60" s="13">
        <v>37</v>
      </c>
      <c r="AC60" s="13">
        <v>37</v>
      </c>
      <c r="AD60" s="13">
        <v>38</v>
      </c>
      <c r="AE60" s="13">
        <v>112</v>
      </c>
      <c r="AF60" s="13">
        <v>167</v>
      </c>
      <c r="AG60" s="13">
        <v>36</v>
      </c>
      <c r="AH60" s="13">
        <v>11</v>
      </c>
      <c r="AI60" s="13">
        <v>60</v>
      </c>
      <c r="AJ60" s="13">
        <v>60</v>
      </c>
      <c r="AK60" s="13">
        <v>145</v>
      </c>
      <c r="AL60" s="13">
        <v>31</v>
      </c>
      <c r="AM60" s="13">
        <v>10</v>
      </c>
      <c r="AN60" s="13">
        <v>52</v>
      </c>
      <c r="AO60" s="13">
        <v>52</v>
      </c>
      <c r="AP60" s="10"/>
    </row>
    <row r="61" spans="1:42" x14ac:dyDescent="0.2">
      <c r="A61" s="27">
        <v>55</v>
      </c>
      <c r="B61" s="3" t="s">
        <v>42</v>
      </c>
      <c r="C61" s="65"/>
      <c r="D61" s="65"/>
      <c r="E61" s="37"/>
      <c r="F61" s="37"/>
      <c r="G61" s="43">
        <v>0</v>
      </c>
      <c r="H61" s="13">
        <v>0</v>
      </c>
      <c r="I61" s="13">
        <v>0</v>
      </c>
      <c r="J61" s="13"/>
      <c r="K61" s="13">
        <v>0</v>
      </c>
      <c r="L61" s="13"/>
      <c r="M61" s="13">
        <v>0</v>
      </c>
      <c r="N61" s="13">
        <v>0</v>
      </c>
      <c r="O61" s="13">
        <v>0</v>
      </c>
      <c r="P61" s="13">
        <v>0</v>
      </c>
      <c r="Q61" s="13"/>
      <c r="R61" s="13">
        <v>0</v>
      </c>
      <c r="S61" s="13">
        <v>0</v>
      </c>
      <c r="T61" s="13">
        <v>0</v>
      </c>
      <c r="U61" s="13">
        <v>0</v>
      </c>
      <c r="V61" s="13">
        <v>0</v>
      </c>
      <c r="W61" s="13"/>
      <c r="X61" s="13">
        <v>0</v>
      </c>
      <c r="Y61" s="13">
        <v>0</v>
      </c>
      <c r="Z61" s="13">
        <v>0</v>
      </c>
      <c r="AA61" s="13">
        <v>0</v>
      </c>
      <c r="AB61" s="13">
        <v>0</v>
      </c>
      <c r="AC61" s="13">
        <v>0</v>
      </c>
      <c r="AD61" s="13">
        <v>0</v>
      </c>
      <c r="AE61" s="13">
        <v>0</v>
      </c>
      <c r="AF61" s="13">
        <v>0</v>
      </c>
      <c r="AG61" s="13">
        <v>0</v>
      </c>
      <c r="AH61" s="13">
        <v>0</v>
      </c>
      <c r="AI61" s="13">
        <v>0</v>
      </c>
      <c r="AJ61" s="13">
        <v>0</v>
      </c>
      <c r="AK61" s="13">
        <v>0</v>
      </c>
      <c r="AL61" s="13">
        <v>0</v>
      </c>
      <c r="AM61" s="13">
        <v>0</v>
      </c>
      <c r="AN61" s="13">
        <v>0</v>
      </c>
      <c r="AO61" s="13">
        <v>0</v>
      </c>
      <c r="AP61" s="10"/>
    </row>
    <row r="62" spans="1:42" x14ac:dyDescent="0.2">
      <c r="A62" s="27">
        <v>56</v>
      </c>
      <c r="B62" s="7" t="s">
        <v>43</v>
      </c>
      <c r="C62" s="65"/>
      <c r="D62" s="65"/>
      <c r="E62" s="37"/>
      <c r="F62" s="37"/>
      <c r="G62" s="43">
        <v>0</v>
      </c>
      <c r="H62" s="13">
        <v>0</v>
      </c>
      <c r="I62" s="13">
        <v>0</v>
      </c>
      <c r="J62" s="13"/>
      <c r="K62" s="13">
        <v>0</v>
      </c>
      <c r="L62" s="13"/>
      <c r="M62" s="13">
        <v>0</v>
      </c>
      <c r="N62" s="13">
        <v>0</v>
      </c>
      <c r="O62" s="13">
        <v>0</v>
      </c>
      <c r="P62" s="13">
        <v>0</v>
      </c>
      <c r="Q62" s="13"/>
      <c r="R62" s="13">
        <v>0</v>
      </c>
      <c r="S62" s="13">
        <v>0</v>
      </c>
      <c r="T62" s="13">
        <v>0</v>
      </c>
      <c r="U62" s="13">
        <v>0</v>
      </c>
      <c r="V62" s="13">
        <v>0</v>
      </c>
      <c r="W62" s="13"/>
      <c r="X62" s="13">
        <v>0</v>
      </c>
      <c r="Y62" s="13">
        <v>0</v>
      </c>
      <c r="Z62" s="13">
        <v>0</v>
      </c>
      <c r="AA62" s="13">
        <v>0</v>
      </c>
      <c r="AB62" s="13">
        <v>0</v>
      </c>
      <c r="AC62" s="13">
        <v>0</v>
      </c>
      <c r="AD62" s="13">
        <v>0</v>
      </c>
      <c r="AE62" s="13">
        <v>0</v>
      </c>
      <c r="AF62" s="13">
        <v>0</v>
      </c>
      <c r="AG62" s="13">
        <v>0</v>
      </c>
      <c r="AH62" s="13">
        <v>0</v>
      </c>
      <c r="AI62" s="13">
        <v>0</v>
      </c>
      <c r="AJ62" s="13">
        <v>0</v>
      </c>
      <c r="AK62" s="13">
        <v>0</v>
      </c>
      <c r="AL62" s="13">
        <v>0</v>
      </c>
      <c r="AM62" s="13">
        <v>0</v>
      </c>
      <c r="AN62" s="13">
        <v>0</v>
      </c>
      <c r="AO62" s="13">
        <v>0</v>
      </c>
      <c r="AP62" s="10"/>
    </row>
    <row r="63" spans="1:42" x14ac:dyDescent="0.2">
      <c r="A63" s="27">
        <v>57</v>
      </c>
      <c r="B63" s="7" t="s">
        <v>44</v>
      </c>
      <c r="C63" s="65"/>
      <c r="D63" s="65"/>
      <c r="E63" s="37"/>
      <c r="F63" s="37"/>
      <c r="G63" s="43">
        <v>0</v>
      </c>
      <c r="H63" s="13">
        <v>0</v>
      </c>
      <c r="I63" s="13">
        <v>0</v>
      </c>
      <c r="J63" s="13"/>
      <c r="K63" s="13">
        <v>0</v>
      </c>
      <c r="L63" s="13"/>
      <c r="M63" s="13">
        <v>0</v>
      </c>
      <c r="N63" s="13">
        <v>0</v>
      </c>
      <c r="O63" s="13">
        <v>0</v>
      </c>
      <c r="P63" s="13">
        <v>0</v>
      </c>
      <c r="Q63" s="13"/>
      <c r="R63" s="13">
        <v>0</v>
      </c>
      <c r="S63" s="13">
        <v>0</v>
      </c>
      <c r="T63" s="13">
        <v>0</v>
      </c>
      <c r="U63" s="13">
        <v>0</v>
      </c>
      <c r="V63" s="13">
        <v>0</v>
      </c>
      <c r="W63" s="13"/>
      <c r="X63" s="13">
        <v>0</v>
      </c>
      <c r="Y63" s="13">
        <v>0</v>
      </c>
      <c r="Z63" s="13">
        <v>0</v>
      </c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13">
        <v>0</v>
      </c>
      <c r="AJ63" s="13">
        <v>0</v>
      </c>
      <c r="AK63" s="13">
        <v>0</v>
      </c>
      <c r="AL63" s="13">
        <v>0</v>
      </c>
      <c r="AM63" s="13">
        <v>0</v>
      </c>
      <c r="AN63" s="13">
        <v>0</v>
      </c>
      <c r="AO63" s="13">
        <v>0</v>
      </c>
      <c r="AP63" s="10"/>
    </row>
    <row r="64" spans="1:42" x14ac:dyDescent="0.2">
      <c r="A64" s="27">
        <v>58</v>
      </c>
      <c r="B64" s="7" t="s">
        <v>45</v>
      </c>
      <c r="C64" s="65"/>
      <c r="D64" s="65"/>
      <c r="E64" s="37"/>
      <c r="F64" s="37"/>
      <c r="G64" s="43">
        <v>0</v>
      </c>
      <c r="H64" s="13">
        <v>0</v>
      </c>
      <c r="I64" s="13">
        <v>0</v>
      </c>
      <c r="J64" s="13"/>
      <c r="K64" s="13">
        <v>0</v>
      </c>
      <c r="L64" s="13"/>
      <c r="M64" s="13">
        <v>0</v>
      </c>
      <c r="N64" s="13">
        <v>0</v>
      </c>
      <c r="O64" s="13">
        <v>0</v>
      </c>
      <c r="P64" s="13">
        <v>0</v>
      </c>
      <c r="Q64" s="13"/>
      <c r="R64" s="13">
        <v>0</v>
      </c>
      <c r="S64" s="13">
        <v>0</v>
      </c>
      <c r="T64" s="13">
        <v>0</v>
      </c>
      <c r="U64" s="13">
        <v>0</v>
      </c>
      <c r="V64" s="13">
        <v>0</v>
      </c>
      <c r="W64" s="13"/>
      <c r="X64" s="13">
        <v>0</v>
      </c>
      <c r="Y64" s="13">
        <v>0</v>
      </c>
      <c r="Z64" s="13">
        <v>0</v>
      </c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13">
        <v>0</v>
      </c>
      <c r="AJ64" s="13">
        <v>0</v>
      </c>
      <c r="AK64" s="13">
        <v>0</v>
      </c>
      <c r="AL64" s="13">
        <v>0</v>
      </c>
      <c r="AM64" s="13">
        <v>0</v>
      </c>
      <c r="AN64" s="13">
        <v>0</v>
      </c>
      <c r="AO64" s="13">
        <v>0</v>
      </c>
      <c r="AP64" s="10"/>
    </row>
    <row r="65" spans="1:42" x14ac:dyDescent="0.2">
      <c r="A65" s="27">
        <v>59</v>
      </c>
      <c r="B65" s="7" t="s">
        <v>47</v>
      </c>
      <c r="C65" s="65"/>
      <c r="D65" s="65"/>
      <c r="E65" s="37"/>
      <c r="F65" s="37"/>
      <c r="G65" s="43">
        <v>0</v>
      </c>
      <c r="H65" s="13">
        <v>0</v>
      </c>
      <c r="I65" s="13">
        <v>0</v>
      </c>
      <c r="J65" s="13"/>
      <c r="K65" s="13">
        <v>0</v>
      </c>
      <c r="L65" s="13"/>
      <c r="M65" s="13">
        <v>0</v>
      </c>
      <c r="N65" s="13">
        <v>0</v>
      </c>
      <c r="O65" s="13">
        <v>0</v>
      </c>
      <c r="P65" s="13">
        <v>0</v>
      </c>
      <c r="Q65" s="13"/>
      <c r="R65" s="13">
        <v>0</v>
      </c>
      <c r="S65" s="13">
        <v>0</v>
      </c>
      <c r="T65" s="13">
        <v>0</v>
      </c>
      <c r="U65" s="13">
        <v>0</v>
      </c>
      <c r="V65" s="13">
        <v>0</v>
      </c>
      <c r="W65" s="13"/>
      <c r="X65" s="13">
        <v>0</v>
      </c>
      <c r="Y65" s="13">
        <v>0</v>
      </c>
      <c r="Z65" s="13">
        <v>0</v>
      </c>
      <c r="AA65" s="13">
        <v>0</v>
      </c>
      <c r="AB65" s="13">
        <v>0</v>
      </c>
      <c r="AC65" s="13">
        <v>0</v>
      </c>
      <c r="AD65" s="13">
        <v>0</v>
      </c>
      <c r="AE65" s="13">
        <v>0</v>
      </c>
      <c r="AF65" s="13">
        <v>0</v>
      </c>
      <c r="AG65" s="13">
        <v>0</v>
      </c>
      <c r="AH65" s="13">
        <v>0</v>
      </c>
      <c r="AI65" s="13">
        <v>0</v>
      </c>
      <c r="AJ65" s="13">
        <v>0</v>
      </c>
      <c r="AK65" s="13">
        <v>0</v>
      </c>
      <c r="AL65" s="13">
        <v>0</v>
      </c>
      <c r="AM65" s="13">
        <v>0</v>
      </c>
      <c r="AN65" s="13">
        <v>0</v>
      </c>
      <c r="AO65" s="13">
        <v>0</v>
      </c>
      <c r="AP65" s="10"/>
    </row>
    <row r="66" spans="1:42" x14ac:dyDescent="0.2">
      <c r="A66" s="27">
        <v>60</v>
      </c>
      <c r="B66" s="3" t="s">
        <v>48</v>
      </c>
      <c r="C66" s="65"/>
      <c r="D66" s="65"/>
      <c r="E66" s="37"/>
      <c r="F66" s="37"/>
      <c r="G66" s="43">
        <v>0</v>
      </c>
      <c r="H66" s="13">
        <v>0</v>
      </c>
      <c r="I66" s="13">
        <v>0</v>
      </c>
      <c r="J66" s="13"/>
      <c r="K66" s="13">
        <v>0</v>
      </c>
      <c r="L66" s="13"/>
      <c r="M66" s="13">
        <v>0</v>
      </c>
      <c r="N66" s="13">
        <v>0</v>
      </c>
      <c r="O66" s="13">
        <v>0</v>
      </c>
      <c r="P66" s="13">
        <v>0</v>
      </c>
      <c r="Q66" s="13"/>
      <c r="R66" s="13">
        <v>0</v>
      </c>
      <c r="S66" s="13">
        <v>0</v>
      </c>
      <c r="T66" s="13">
        <v>0</v>
      </c>
      <c r="U66" s="13">
        <v>0</v>
      </c>
      <c r="V66" s="13">
        <v>0</v>
      </c>
      <c r="W66" s="13"/>
      <c r="X66" s="13">
        <v>0</v>
      </c>
      <c r="Y66" s="13">
        <v>0</v>
      </c>
      <c r="Z66" s="13">
        <v>0</v>
      </c>
      <c r="AA66" s="13">
        <v>0</v>
      </c>
      <c r="AB66" s="13">
        <v>0</v>
      </c>
      <c r="AC66" s="13">
        <v>0</v>
      </c>
      <c r="AD66" s="13">
        <v>0</v>
      </c>
      <c r="AE66" s="13">
        <v>0</v>
      </c>
      <c r="AF66" s="13">
        <v>0</v>
      </c>
      <c r="AG66" s="13">
        <v>0</v>
      </c>
      <c r="AH66" s="13">
        <v>0</v>
      </c>
      <c r="AI66" s="13">
        <v>0</v>
      </c>
      <c r="AJ66" s="13">
        <v>0</v>
      </c>
      <c r="AK66" s="13">
        <v>0</v>
      </c>
      <c r="AL66" s="13">
        <v>0</v>
      </c>
      <c r="AM66" s="13">
        <v>0</v>
      </c>
      <c r="AN66" s="13">
        <v>0</v>
      </c>
      <c r="AO66" s="13">
        <v>0</v>
      </c>
      <c r="AP66" s="10"/>
    </row>
    <row r="67" spans="1:42" x14ac:dyDescent="0.2">
      <c r="A67" s="27">
        <v>61</v>
      </c>
      <c r="B67" s="7" t="s">
        <v>132</v>
      </c>
      <c r="C67" s="65"/>
      <c r="D67" s="65"/>
      <c r="E67" s="37"/>
      <c r="F67" s="37"/>
      <c r="G67" s="43">
        <v>0</v>
      </c>
      <c r="H67" s="13">
        <v>0</v>
      </c>
      <c r="I67" s="13">
        <v>0</v>
      </c>
      <c r="J67" s="13"/>
      <c r="K67" s="13">
        <v>0</v>
      </c>
      <c r="L67" s="13"/>
      <c r="M67" s="13">
        <v>0</v>
      </c>
      <c r="N67" s="13">
        <v>0</v>
      </c>
      <c r="O67" s="13">
        <v>0</v>
      </c>
      <c r="P67" s="13">
        <v>0</v>
      </c>
      <c r="Q67" s="13"/>
      <c r="R67" s="13">
        <v>0</v>
      </c>
      <c r="S67" s="13">
        <v>0</v>
      </c>
      <c r="T67" s="13">
        <v>0</v>
      </c>
      <c r="U67" s="13">
        <v>0</v>
      </c>
      <c r="V67" s="13">
        <v>0</v>
      </c>
      <c r="W67" s="13"/>
      <c r="X67" s="13">
        <v>0</v>
      </c>
      <c r="Y67" s="13">
        <v>0</v>
      </c>
      <c r="Z67" s="13">
        <v>0</v>
      </c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13">
        <v>0</v>
      </c>
      <c r="AJ67" s="13">
        <v>0</v>
      </c>
      <c r="AK67" s="13">
        <v>0</v>
      </c>
      <c r="AL67" s="13">
        <v>0</v>
      </c>
      <c r="AM67" s="13">
        <v>0</v>
      </c>
      <c r="AN67" s="13">
        <v>0</v>
      </c>
      <c r="AO67" s="13">
        <v>0</v>
      </c>
      <c r="AP67" s="10"/>
    </row>
    <row r="68" spans="1:42" x14ac:dyDescent="0.2">
      <c r="A68" s="27">
        <v>62</v>
      </c>
      <c r="B68" s="7" t="s">
        <v>133</v>
      </c>
      <c r="C68" s="65"/>
      <c r="D68" s="65"/>
      <c r="E68" s="37"/>
      <c r="F68" s="37"/>
      <c r="G68" s="43">
        <v>0</v>
      </c>
      <c r="H68" s="13">
        <v>0</v>
      </c>
      <c r="I68" s="13">
        <v>0</v>
      </c>
      <c r="J68" s="13"/>
      <c r="K68" s="13">
        <v>0</v>
      </c>
      <c r="L68" s="13"/>
      <c r="M68" s="13">
        <v>0</v>
      </c>
      <c r="N68" s="13">
        <v>0</v>
      </c>
      <c r="O68" s="13">
        <v>0</v>
      </c>
      <c r="P68" s="13">
        <v>0</v>
      </c>
      <c r="Q68" s="13"/>
      <c r="R68" s="13">
        <v>0</v>
      </c>
      <c r="S68" s="13">
        <v>0</v>
      </c>
      <c r="T68" s="13">
        <v>0</v>
      </c>
      <c r="U68" s="13">
        <v>0</v>
      </c>
      <c r="V68" s="13">
        <v>0</v>
      </c>
      <c r="W68" s="13"/>
      <c r="X68" s="13">
        <v>0</v>
      </c>
      <c r="Y68" s="13">
        <v>0</v>
      </c>
      <c r="Z68" s="13">
        <v>0</v>
      </c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13">
        <v>0</v>
      </c>
      <c r="AJ68" s="13">
        <v>0</v>
      </c>
      <c r="AK68" s="13">
        <v>0</v>
      </c>
      <c r="AL68" s="13">
        <v>0</v>
      </c>
      <c r="AM68" s="13">
        <v>0</v>
      </c>
      <c r="AN68" s="13">
        <v>0</v>
      </c>
      <c r="AO68" s="13">
        <v>0</v>
      </c>
      <c r="AP68" s="10"/>
    </row>
    <row r="69" spans="1:42" x14ac:dyDescent="0.2">
      <c r="A69" s="27">
        <v>63</v>
      </c>
      <c r="B69" s="7" t="s">
        <v>128</v>
      </c>
      <c r="C69" s="65"/>
      <c r="D69" s="65"/>
      <c r="E69" s="37"/>
      <c r="F69" s="37"/>
      <c r="G69" s="43">
        <v>0</v>
      </c>
      <c r="H69" s="13">
        <v>0</v>
      </c>
      <c r="I69" s="13">
        <v>0</v>
      </c>
      <c r="J69" s="13"/>
      <c r="K69" s="13">
        <v>0</v>
      </c>
      <c r="L69" s="13"/>
      <c r="M69" s="13">
        <v>0</v>
      </c>
      <c r="N69" s="13">
        <v>0</v>
      </c>
      <c r="O69" s="13">
        <v>0</v>
      </c>
      <c r="P69" s="13">
        <v>0</v>
      </c>
      <c r="Q69" s="13"/>
      <c r="R69" s="13">
        <v>0</v>
      </c>
      <c r="S69" s="13">
        <v>0</v>
      </c>
      <c r="T69" s="13">
        <v>0</v>
      </c>
      <c r="U69" s="13">
        <v>0</v>
      </c>
      <c r="V69" s="13">
        <v>0</v>
      </c>
      <c r="W69" s="13"/>
      <c r="X69" s="13">
        <v>0</v>
      </c>
      <c r="Y69" s="13">
        <v>0</v>
      </c>
      <c r="Z69" s="13">
        <v>0</v>
      </c>
      <c r="AA69" s="13">
        <v>0</v>
      </c>
      <c r="AB69" s="13">
        <v>0</v>
      </c>
      <c r="AC69" s="13">
        <v>0</v>
      </c>
      <c r="AD69" s="13">
        <v>0</v>
      </c>
      <c r="AE69" s="13">
        <v>0</v>
      </c>
      <c r="AF69" s="13">
        <v>0</v>
      </c>
      <c r="AG69" s="13">
        <v>0</v>
      </c>
      <c r="AH69" s="13">
        <v>0</v>
      </c>
      <c r="AI69" s="13">
        <v>0</v>
      </c>
      <c r="AJ69" s="13">
        <v>0</v>
      </c>
      <c r="AK69" s="13">
        <v>0</v>
      </c>
      <c r="AL69" s="13">
        <v>0</v>
      </c>
      <c r="AM69" s="13">
        <v>0</v>
      </c>
      <c r="AN69" s="13">
        <v>0</v>
      </c>
      <c r="AO69" s="13">
        <v>0</v>
      </c>
      <c r="AP69" s="10"/>
    </row>
    <row r="70" spans="1:42" x14ac:dyDescent="0.2">
      <c r="A70" s="27">
        <v>64</v>
      </c>
      <c r="B70" s="7" t="s">
        <v>51</v>
      </c>
      <c r="C70" s="65"/>
      <c r="D70" s="65"/>
      <c r="E70" s="37"/>
      <c r="F70" s="37"/>
      <c r="G70" s="43">
        <v>0</v>
      </c>
      <c r="H70" s="13">
        <v>0</v>
      </c>
      <c r="I70" s="13">
        <v>0</v>
      </c>
      <c r="J70" s="13"/>
      <c r="K70" s="13">
        <v>0</v>
      </c>
      <c r="L70" s="13"/>
      <c r="M70" s="13">
        <v>0</v>
      </c>
      <c r="N70" s="13">
        <v>0</v>
      </c>
      <c r="O70" s="13">
        <v>0</v>
      </c>
      <c r="P70" s="13">
        <v>0</v>
      </c>
      <c r="Q70" s="13"/>
      <c r="R70" s="13">
        <v>0</v>
      </c>
      <c r="S70" s="13">
        <v>0</v>
      </c>
      <c r="T70" s="13">
        <v>0</v>
      </c>
      <c r="U70" s="13">
        <v>0</v>
      </c>
      <c r="V70" s="13">
        <v>0</v>
      </c>
      <c r="W70" s="13"/>
      <c r="X70" s="13">
        <v>0</v>
      </c>
      <c r="Y70" s="13">
        <v>0</v>
      </c>
      <c r="Z70" s="13">
        <v>0</v>
      </c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13">
        <v>0</v>
      </c>
      <c r="AJ70" s="13">
        <v>0</v>
      </c>
      <c r="AK70" s="13">
        <v>0</v>
      </c>
      <c r="AL70" s="13">
        <v>0</v>
      </c>
      <c r="AM70" s="13">
        <v>0</v>
      </c>
      <c r="AN70" s="13">
        <v>0</v>
      </c>
      <c r="AO70" s="13">
        <v>0</v>
      </c>
      <c r="AP70" s="10"/>
    </row>
    <row r="71" spans="1:42" x14ac:dyDescent="0.2">
      <c r="A71" s="27">
        <v>65</v>
      </c>
      <c r="B71" s="7" t="s">
        <v>50</v>
      </c>
      <c r="C71" s="65"/>
      <c r="D71" s="65"/>
      <c r="E71" s="37"/>
      <c r="F71" s="37"/>
      <c r="G71" s="43">
        <v>0</v>
      </c>
      <c r="H71" s="13">
        <v>0</v>
      </c>
      <c r="I71" s="13">
        <v>0</v>
      </c>
      <c r="J71" s="13"/>
      <c r="K71" s="13">
        <v>0</v>
      </c>
      <c r="L71" s="13"/>
      <c r="M71" s="13">
        <v>0</v>
      </c>
      <c r="N71" s="13">
        <v>0</v>
      </c>
      <c r="O71" s="13">
        <v>0</v>
      </c>
      <c r="P71" s="13">
        <v>0</v>
      </c>
      <c r="Q71" s="13"/>
      <c r="R71" s="13">
        <v>0</v>
      </c>
      <c r="S71" s="13">
        <v>0</v>
      </c>
      <c r="T71" s="13">
        <v>0</v>
      </c>
      <c r="U71" s="13">
        <v>0</v>
      </c>
      <c r="V71" s="13">
        <v>0</v>
      </c>
      <c r="W71" s="13"/>
      <c r="X71" s="13">
        <v>0</v>
      </c>
      <c r="Y71" s="13">
        <v>0</v>
      </c>
      <c r="Z71" s="13">
        <v>0</v>
      </c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13">
        <v>0</v>
      </c>
      <c r="AJ71" s="13">
        <v>0</v>
      </c>
      <c r="AK71" s="13">
        <v>0</v>
      </c>
      <c r="AL71" s="13">
        <v>0</v>
      </c>
      <c r="AM71" s="13">
        <v>0</v>
      </c>
      <c r="AN71" s="13">
        <v>0</v>
      </c>
      <c r="AO71" s="13">
        <v>0</v>
      </c>
      <c r="AP71" s="10"/>
    </row>
    <row r="72" spans="1:42" x14ac:dyDescent="0.2">
      <c r="A72" s="27">
        <v>66</v>
      </c>
      <c r="B72" s="7" t="s">
        <v>49</v>
      </c>
      <c r="C72" s="65"/>
      <c r="D72" s="65"/>
      <c r="E72" s="37"/>
      <c r="F72" s="37"/>
      <c r="G72" s="43">
        <v>0</v>
      </c>
      <c r="H72" s="13">
        <v>0</v>
      </c>
      <c r="I72" s="13">
        <v>0</v>
      </c>
      <c r="J72" s="13"/>
      <c r="K72" s="13">
        <v>0</v>
      </c>
      <c r="L72" s="13"/>
      <c r="M72" s="13">
        <v>0</v>
      </c>
      <c r="N72" s="13">
        <v>0</v>
      </c>
      <c r="O72" s="13">
        <v>0</v>
      </c>
      <c r="P72" s="13">
        <v>0</v>
      </c>
      <c r="Q72" s="13"/>
      <c r="R72" s="13">
        <v>0</v>
      </c>
      <c r="S72" s="13">
        <v>0</v>
      </c>
      <c r="T72" s="13">
        <v>0</v>
      </c>
      <c r="U72" s="13">
        <v>0</v>
      </c>
      <c r="V72" s="13">
        <v>0</v>
      </c>
      <c r="W72" s="13"/>
      <c r="X72" s="13">
        <v>0</v>
      </c>
      <c r="Y72" s="13">
        <v>0</v>
      </c>
      <c r="Z72" s="13">
        <v>0</v>
      </c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13">
        <v>0</v>
      </c>
      <c r="AJ72" s="13">
        <v>0</v>
      </c>
      <c r="AK72" s="13">
        <v>0</v>
      </c>
      <c r="AL72" s="13">
        <v>0</v>
      </c>
      <c r="AM72" s="13">
        <v>0</v>
      </c>
      <c r="AN72" s="13">
        <v>0</v>
      </c>
      <c r="AO72" s="13">
        <v>0</v>
      </c>
      <c r="AP72" s="10"/>
    </row>
    <row r="73" spans="1:42" x14ac:dyDescent="0.2">
      <c r="A73" s="27">
        <v>67</v>
      </c>
      <c r="B73" s="7" t="s">
        <v>134</v>
      </c>
      <c r="C73" s="65"/>
      <c r="D73" s="65"/>
      <c r="E73" s="37"/>
      <c r="F73" s="37"/>
      <c r="G73" s="43">
        <v>0</v>
      </c>
      <c r="H73" s="13">
        <v>0</v>
      </c>
      <c r="I73" s="13">
        <v>0</v>
      </c>
      <c r="J73" s="13"/>
      <c r="K73" s="13">
        <v>0</v>
      </c>
      <c r="L73" s="13"/>
      <c r="M73" s="13">
        <v>0</v>
      </c>
      <c r="N73" s="13">
        <v>0</v>
      </c>
      <c r="O73" s="13">
        <v>0</v>
      </c>
      <c r="P73" s="13">
        <v>0</v>
      </c>
      <c r="Q73" s="13"/>
      <c r="R73" s="13">
        <v>0</v>
      </c>
      <c r="S73" s="13">
        <v>0</v>
      </c>
      <c r="T73" s="13">
        <v>0</v>
      </c>
      <c r="U73" s="13">
        <v>0</v>
      </c>
      <c r="V73" s="13">
        <v>0</v>
      </c>
      <c r="W73" s="13"/>
      <c r="X73" s="13">
        <v>0</v>
      </c>
      <c r="Y73" s="13">
        <v>0</v>
      </c>
      <c r="Z73" s="13">
        <v>0</v>
      </c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13">
        <v>0</v>
      </c>
      <c r="AJ73" s="13">
        <v>0</v>
      </c>
      <c r="AK73" s="13">
        <v>0</v>
      </c>
      <c r="AL73" s="13">
        <v>0</v>
      </c>
      <c r="AM73" s="13">
        <v>0</v>
      </c>
      <c r="AN73" s="13">
        <v>0</v>
      </c>
      <c r="AO73" s="13">
        <v>0</v>
      </c>
      <c r="AP73" s="10"/>
    </row>
    <row r="74" spans="1:42" x14ac:dyDescent="0.2">
      <c r="A74" s="27">
        <v>68</v>
      </c>
      <c r="B74" s="7" t="s">
        <v>63</v>
      </c>
      <c r="C74" s="65"/>
      <c r="D74" s="65"/>
      <c r="E74" s="37"/>
      <c r="F74" s="37"/>
      <c r="G74" s="43">
        <v>0</v>
      </c>
      <c r="H74" s="13">
        <v>0</v>
      </c>
      <c r="I74" s="13">
        <v>0</v>
      </c>
      <c r="J74" s="13"/>
      <c r="K74" s="13">
        <v>0</v>
      </c>
      <c r="L74" s="13"/>
      <c r="M74" s="13">
        <v>0</v>
      </c>
      <c r="N74" s="13">
        <v>0</v>
      </c>
      <c r="O74" s="13">
        <v>0</v>
      </c>
      <c r="P74" s="13">
        <v>0</v>
      </c>
      <c r="Q74" s="13"/>
      <c r="R74" s="13">
        <v>0</v>
      </c>
      <c r="S74" s="13">
        <v>0</v>
      </c>
      <c r="T74" s="13">
        <v>0</v>
      </c>
      <c r="U74" s="13">
        <v>0</v>
      </c>
      <c r="V74" s="13">
        <v>0</v>
      </c>
      <c r="W74" s="13"/>
      <c r="X74" s="13">
        <v>0</v>
      </c>
      <c r="Y74" s="13">
        <v>0</v>
      </c>
      <c r="Z74" s="13">
        <v>0</v>
      </c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13">
        <v>0</v>
      </c>
      <c r="AJ74" s="13">
        <v>0</v>
      </c>
      <c r="AK74" s="13">
        <v>0</v>
      </c>
      <c r="AL74" s="13">
        <v>0</v>
      </c>
      <c r="AM74" s="13">
        <v>0</v>
      </c>
      <c r="AN74" s="13">
        <v>0</v>
      </c>
      <c r="AO74" s="13">
        <v>0</v>
      </c>
      <c r="AP74" s="10"/>
    </row>
    <row r="75" spans="1:42" x14ac:dyDescent="0.2">
      <c r="A75" s="27">
        <v>69</v>
      </c>
      <c r="B75" s="7" t="s">
        <v>135</v>
      </c>
      <c r="C75" s="37"/>
      <c r="D75" s="37"/>
      <c r="E75" s="37"/>
      <c r="F75" s="37"/>
      <c r="G75" s="43">
        <v>0</v>
      </c>
      <c r="H75" s="13">
        <v>0</v>
      </c>
      <c r="I75" s="13">
        <v>0</v>
      </c>
      <c r="J75" s="13"/>
      <c r="K75" s="13">
        <v>0</v>
      </c>
      <c r="L75" s="13"/>
      <c r="M75" s="13">
        <v>0</v>
      </c>
      <c r="N75" s="13">
        <v>0</v>
      </c>
      <c r="O75" s="13">
        <v>0</v>
      </c>
      <c r="P75" s="13">
        <v>0</v>
      </c>
      <c r="Q75" s="13"/>
      <c r="R75" s="13">
        <v>0</v>
      </c>
      <c r="S75" s="13">
        <v>0</v>
      </c>
      <c r="T75" s="13">
        <v>0</v>
      </c>
      <c r="U75" s="13">
        <v>0</v>
      </c>
      <c r="V75" s="13">
        <v>0</v>
      </c>
      <c r="W75" s="13"/>
      <c r="X75" s="13">
        <v>0</v>
      </c>
      <c r="Y75" s="13">
        <v>0</v>
      </c>
      <c r="Z75" s="13">
        <v>0</v>
      </c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13">
        <v>0</v>
      </c>
      <c r="AJ75" s="13">
        <v>0</v>
      </c>
      <c r="AK75" s="13">
        <v>0</v>
      </c>
      <c r="AL75" s="13">
        <v>0</v>
      </c>
      <c r="AM75" s="13">
        <v>0</v>
      </c>
      <c r="AN75" s="13">
        <v>0</v>
      </c>
      <c r="AO75" s="13">
        <v>0</v>
      </c>
    </row>
    <row r="76" spans="1:42" ht="45" x14ac:dyDescent="0.2">
      <c r="A76" s="27">
        <v>70</v>
      </c>
      <c r="B76" s="7" t="s">
        <v>136</v>
      </c>
      <c r="C76" s="37"/>
      <c r="D76" s="37"/>
      <c r="E76" s="37"/>
      <c r="F76" s="37"/>
      <c r="G76" s="43">
        <v>0</v>
      </c>
      <c r="H76" s="13">
        <v>0</v>
      </c>
      <c r="I76" s="13">
        <v>0</v>
      </c>
      <c r="J76" s="13"/>
      <c r="K76" s="13">
        <v>0</v>
      </c>
      <c r="L76" s="13"/>
      <c r="M76" s="13">
        <v>0</v>
      </c>
      <c r="N76" s="13">
        <v>0</v>
      </c>
      <c r="O76" s="13">
        <v>0</v>
      </c>
      <c r="P76" s="13">
        <v>0</v>
      </c>
      <c r="Q76" s="13"/>
      <c r="R76" s="13">
        <v>0</v>
      </c>
      <c r="S76" s="13">
        <v>0</v>
      </c>
      <c r="T76" s="13">
        <v>0</v>
      </c>
      <c r="U76" s="13">
        <v>0</v>
      </c>
      <c r="V76" s="13">
        <v>0</v>
      </c>
      <c r="W76" s="13"/>
      <c r="X76" s="13">
        <v>0</v>
      </c>
      <c r="Y76" s="13">
        <v>0</v>
      </c>
      <c r="Z76" s="13">
        <v>0</v>
      </c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13">
        <v>0</v>
      </c>
      <c r="AJ76" s="13">
        <v>0</v>
      </c>
      <c r="AK76" s="13">
        <v>0</v>
      </c>
      <c r="AL76" s="13">
        <v>0</v>
      </c>
      <c r="AM76" s="13">
        <v>0</v>
      </c>
      <c r="AN76" s="13">
        <v>0</v>
      </c>
      <c r="AO76" s="13">
        <v>0</v>
      </c>
    </row>
    <row r="77" spans="1:42" x14ac:dyDescent="0.2">
      <c r="A77" s="27">
        <v>71</v>
      </c>
      <c r="B77" s="7" t="s">
        <v>137</v>
      </c>
      <c r="C77" s="37"/>
      <c r="D77" s="37"/>
      <c r="E77" s="37"/>
      <c r="F77" s="37"/>
      <c r="G77" s="43">
        <v>0</v>
      </c>
      <c r="H77" s="13">
        <v>0</v>
      </c>
      <c r="I77" s="13">
        <v>0</v>
      </c>
      <c r="J77" s="13"/>
      <c r="K77" s="13">
        <v>0</v>
      </c>
      <c r="L77" s="13"/>
      <c r="M77" s="13">
        <v>0</v>
      </c>
      <c r="N77" s="13">
        <v>0</v>
      </c>
      <c r="O77" s="13">
        <v>0</v>
      </c>
      <c r="P77" s="13">
        <v>0</v>
      </c>
      <c r="Q77" s="13"/>
      <c r="R77" s="13">
        <v>0</v>
      </c>
      <c r="S77" s="13">
        <v>0</v>
      </c>
      <c r="T77" s="13">
        <v>0</v>
      </c>
      <c r="U77" s="13">
        <v>0</v>
      </c>
      <c r="V77" s="13">
        <v>0</v>
      </c>
      <c r="W77" s="13"/>
      <c r="X77" s="13">
        <v>0</v>
      </c>
      <c r="Y77" s="13">
        <v>0</v>
      </c>
      <c r="Z77" s="13">
        <v>0</v>
      </c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13">
        <v>0</v>
      </c>
      <c r="AJ77" s="13">
        <v>0</v>
      </c>
      <c r="AK77" s="13">
        <v>0</v>
      </c>
      <c r="AL77" s="13">
        <v>0</v>
      </c>
      <c r="AM77" s="13">
        <v>0</v>
      </c>
      <c r="AN77" s="13">
        <v>0</v>
      </c>
      <c r="AO77" s="13">
        <v>0</v>
      </c>
    </row>
    <row r="78" spans="1:42" x14ac:dyDescent="0.2">
      <c r="A78" s="27">
        <v>72</v>
      </c>
      <c r="B78" s="3" t="s">
        <v>138</v>
      </c>
      <c r="C78" s="37"/>
      <c r="D78" s="37"/>
      <c r="E78" s="37"/>
      <c r="F78" s="37"/>
      <c r="G78" s="43">
        <v>0</v>
      </c>
      <c r="H78" s="13">
        <v>0</v>
      </c>
      <c r="I78" s="13">
        <v>0</v>
      </c>
      <c r="J78" s="13"/>
      <c r="K78" s="13">
        <v>0</v>
      </c>
      <c r="L78" s="13"/>
      <c r="M78" s="13">
        <v>0</v>
      </c>
      <c r="N78" s="13">
        <v>0</v>
      </c>
      <c r="O78" s="13">
        <v>0</v>
      </c>
      <c r="P78" s="13">
        <v>0</v>
      </c>
      <c r="Q78" s="13"/>
      <c r="R78" s="13">
        <v>0</v>
      </c>
      <c r="S78" s="13">
        <v>0</v>
      </c>
      <c r="T78" s="13">
        <v>0</v>
      </c>
      <c r="U78" s="13">
        <v>0</v>
      </c>
      <c r="V78" s="13">
        <v>0</v>
      </c>
      <c r="W78" s="13"/>
      <c r="X78" s="13">
        <v>0</v>
      </c>
      <c r="Y78" s="13">
        <v>0</v>
      </c>
      <c r="Z78" s="13">
        <v>0</v>
      </c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13">
        <v>0</v>
      </c>
      <c r="AJ78" s="13">
        <v>0</v>
      </c>
      <c r="AK78" s="13">
        <v>0</v>
      </c>
      <c r="AL78" s="13">
        <v>0</v>
      </c>
      <c r="AM78" s="13">
        <v>0</v>
      </c>
      <c r="AN78" s="13">
        <v>0</v>
      </c>
      <c r="AO78" s="13">
        <v>0</v>
      </c>
    </row>
    <row r="79" spans="1:42" x14ac:dyDescent="0.2">
      <c r="A79" s="27">
        <v>73</v>
      </c>
      <c r="B79" s="7" t="s">
        <v>46</v>
      </c>
      <c r="C79" s="37"/>
      <c r="D79" s="37"/>
      <c r="E79" s="37"/>
      <c r="F79" s="37"/>
      <c r="G79" s="43">
        <v>0</v>
      </c>
      <c r="H79" s="13">
        <v>0</v>
      </c>
      <c r="I79" s="13">
        <v>0</v>
      </c>
      <c r="J79" s="13"/>
      <c r="K79" s="13">
        <v>0</v>
      </c>
      <c r="L79" s="13"/>
      <c r="M79" s="13">
        <v>0</v>
      </c>
      <c r="N79" s="13">
        <v>0</v>
      </c>
      <c r="O79" s="13">
        <v>0</v>
      </c>
      <c r="P79" s="13">
        <v>0</v>
      </c>
      <c r="Q79" s="13"/>
      <c r="R79" s="13">
        <v>0</v>
      </c>
      <c r="S79" s="13">
        <v>0</v>
      </c>
      <c r="T79" s="13">
        <v>0</v>
      </c>
      <c r="U79" s="13">
        <v>0</v>
      </c>
      <c r="V79" s="13">
        <v>0</v>
      </c>
      <c r="W79" s="13"/>
      <c r="X79" s="13">
        <v>0</v>
      </c>
      <c r="Y79" s="13">
        <v>0</v>
      </c>
      <c r="Z79" s="13">
        <v>0</v>
      </c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13">
        <v>0</v>
      </c>
      <c r="AJ79" s="13">
        <v>0</v>
      </c>
      <c r="AK79" s="13">
        <v>0</v>
      </c>
      <c r="AL79" s="13">
        <v>0</v>
      </c>
      <c r="AM79" s="13">
        <v>0</v>
      </c>
      <c r="AN79" s="13">
        <v>0</v>
      </c>
      <c r="AO79" s="13">
        <v>0</v>
      </c>
    </row>
    <row r="80" spans="1:42" x14ac:dyDescent="0.2">
      <c r="A80" s="27">
        <v>74</v>
      </c>
      <c r="B80" s="60" t="s">
        <v>141</v>
      </c>
      <c r="C80" s="37"/>
      <c r="D80" s="37"/>
      <c r="E80" s="37"/>
      <c r="F80" s="37"/>
      <c r="G80" s="43">
        <v>100</v>
      </c>
      <c r="H80" s="13">
        <v>0</v>
      </c>
      <c r="I80" s="13">
        <v>0</v>
      </c>
      <c r="J80" s="13"/>
      <c r="K80" s="13">
        <v>0</v>
      </c>
      <c r="L80" s="13"/>
      <c r="M80" s="13">
        <v>0</v>
      </c>
      <c r="N80" s="13">
        <v>0</v>
      </c>
      <c r="O80" s="13">
        <v>0</v>
      </c>
      <c r="P80" s="13">
        <v>100</v>
      </c>
      <c r="Q80" s="13"/>
      <c r="R80" s="13">
        <v>100</v>
      </c>
      <c r="S80" s="13">
        <v>25</v>
      </c>
      <c r="T80" s="13">
        <v>25</v>
      </c>
      <c r="U80" s="13">
        <v>25</v>
      </c>
      <c r="V80" s="13">
        <v>25</v>
      </c>
      <c r="W80" s="13"/>
      <c r="X80" s="13">
        <v>100</v>
      </c>
      <c r="Y80" s="13">
        <v>25</v>
      </c>
      <c r="Z80" s="13">
        <v>25</v>
      </c>
      <c r="AA80" s="13">
        <v>25</v>
      </c>
      <c r="AB80" s="13">
        <v>8</v>
      </c>
      <c r="AC80" s="13">
        <v>8</v>
      </c>
      <c r="AD80" s="13">
        <v>9</v>
      </c>
      <c r="AE80" s="13">
        <v>25</v>
      </c>
      <c r="AF80" s="13">
        <v>0</v>
      </c>
      <c r="AG80" s="13">
        <v>0</v>
      </c>
      <c r="AH80" s="13">
        <v>0</v>
      </c>
      <c r="AI80" s="13">
        <v>0</v>
      </c>
      <c r="AJ80" s="13">
        <v>0</v>
      </c>
      <c r="AK80" s="13">
        <v>0</v>
      </c>
      <c r="AL80" s="13">
        <v>0</v>
      </c>
      <c r="AM80" s="13">
        <v>0</v>
      </c>
      <c r="AN80" s="13">
        <v>0</v>
      </c>
      <c r="AO80" s="13">
        <v>0</v>
      </c>
    </row>
    <row r="81" spans="1:41" s="4" customFormat="1" ht="15.75" x14ac:dyDescent="0.25">
      <c r="A81" s="28"/>
      <c r="B81" s="29" t="s">
        <v>74</v>
      </c>
      <c r="C81" s="37">
        <v>1930907</v>
      </c>
      <c r="D81" s="37">
        <v>1616679</v>
      </c>
      <c r="E81" s="37"/>
      <c r="F81" s="37"/>
      <c r="G81" s="55">
        <v>3655</v>
      </c>
      <c r="H81" s="15">
        <v>868</v>
      </c>
      <c r="I81" s="15">
        <v>270</v>
      </c>
      <c r="J81" s="15">
        <v>0</v>
      </c>
      <c r="K81" s="15">
        <v>301</v>
      </c>
      <c r="L81" s="15">
        <v>0</v>
      </c>
      <c r="M81" s="15">
        <v>297</v>
      </c>
      <c r="N81" s="15">
        <v>896</v>
      </c>
      <c r="O81" s="15">
        <v>896</v>
      </c>
      <c r="P81" s="15">
        <v>995</v>
      </c>
      <c r="Q81" s="15"/>
      <c r="R81" s="15">
        <v>3655</v>
      </c>
      <c r="S81" s="15">
        <v>893</v>
      </c>
      <c r="T81" s="15">
        <v>921</v>
      </c>
      <c r="U81" s="15">
        <v>921</v>
      </c>
      <c r="V81" s="15">
        <v>920</v>
      </c>
      <c r="W81" s="15">
        <v>0</v>
      </c>
      <c r="X81" s="15">
        <v>3655</v>
      </c>
      <c r="Y81" s="15">
        <v>848</v>
      </c>
      <c r="Z81" s="15">
        <v>805</v>
      </c>
      <c r="AA81" s="15">
        <v>1006</v>
      </c>
      <c r="AB81" s="15">
        <v>340</v>
      </c>
      <c r="AC81" s="15">
        <v>331</v>
      </c>
      <c r="AD81" s="15">
        <v>335</v>
      </c>
      <c r="AE81" s="15">
        <v>996</v>
      </c>
      <c r="AF81" s="15">
        <v>2365</v>
      </c>
      <c r="AG81" s="15">
        <v>548</v>
      </c>
      <c r="AH81" s="15">
        <v>523</v>
      </c>
      <c r="AI81" s="15">
        <v>650</v>
      </c>
      <c r="AJ81" s="15">
        <v>644</v>
      </c>
      <c r="AK81" s="15">
        <v>1190</v>
      </c>
      <c r="AL81" s="15">
        <v>275</v>
      </c>
      <c r="AM81" s="15">
        <v>257</v>
      </c>
      <c r="AN81" s="15">
        <v>331</v>
      </c>
      <c r="AO81" s="15">
        <v>327</v>
      </c>
    </row>
    <row r="82" spans="1:41" x14ac:dyDescent="0.2">
      <c r="G82" s="57"/>
      <c r="AF82" s="16"/>
      <c r="AK82" s="16"/>
    </row>
    <row r="83" spans="1:41" x14ac:dyDescent="0.2">
      <c r="A83" s="30"/>
      <c r="B83" s="31"/>
      <c r="C83" s="58"/>
      <c r="D83" s="58"/>
      <c r="E83" s="58"/>
      <c r="F83" s="58"/>
      <c r="G83" s="57"/>
      <c r="AF83" s="16"/>
      <c r="AK83" s="16"/>
    </row>
  </sheetData>
  <sheetProtection sheet="1" objects="1" scenarios="1"/>
  <mergeCells count="33">
    <mergeCell ref="W4:W6"/>
    <mergeCell ref="AB5:AD5"/>
    <mergeCell ref="AF4:AJ4"/>
    <mergeCell ref="AK4:AO4"/>
    <mergeCell ref="C5:D5"/>
    <mergeCell ref="E5:F5"/>
    <mergeCell ref="H5:H6"/>
    <mergeCell ref="N5:N6"/>
    <mergeCell ref="O5:O6"/>
    <mergeCell ref="P5:P6"/>
    <mergeCell ref="AF5:AF6"/>
    <mergeCell ref="AG5:AJ5"/>
    <mergeCell ref="AK5:AK6"/>
    <mergeCell ref="AL5:AO5"/>
    <mergeCell ref="Q4:Q6"/>
    <mergeCell ref="X4:X6"/>
    <mergeCell ref="Y5:Y6"/>
    <mergeCell ref="Z5:Z6"/>
    <mergeCell ref="AA5:AA6"/>
    <mergeCell ref="AE5:AE6"/>
    <mergeCell ref="Y4:AE4"/>
    <mergeCell ref="A4:A6"/>
    <mergeCell ref="B4:B6"/>
    <mergeCell ref="C4:F4"/>
    <mergeCell ref="G4:G6"/>
    <mergeCell ref="H4:P4"/>
    <mergeCell ref="I5:M5"/>
    <mergeCell ref="R4:R6"/>
    <mergeCell ref="S4:V4"/>
    <mergeCell ref="S5:S6"/>
    <mergeCell ref="T5:T6"/>
    <mergeCell ref="U5:U6"/>
    <mergeCell ref="V5:V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  <pageSetUpPr fitToPage="1"/>
  </sheetPr>
  <dimension ref="A1:AR83"/>
  <sheetViews>
    <sheetView workbookViewId="0">
      <selection activeCell="AF21" sqref="AF21"/>
    </sheetView>
  </sheetViews>
  <sheetFormatPr defaultRowHeight="15" x14ac:dyDescent="0.2"/>
  <cols>
    <col min="1" max="1" width="9.140625" style="1"/>
    <col min="2" max="2" width="50.85546875" style="5" customWidth="1"/>
    <col min="3" max="6" width="13.85546875" style="42" hidden="1" customWidth="1"/>
    <col min="7" max="7" width="11.85546875" style="17" hidden="1" customWidth="1"/>
    <col min="8" max="8" width="13" style="18" hidden="1" customWidth="1"/>
    <col min="9" max="10" width="13" style="101" hidden="1" customWidth="1"/>
    <col min="11" max="15" width="13" style="18" hidden="1" customWidth="1"/>
    <col min="16" max="20" width="13" style="155" hidden="1" customWidth="1"/>
    <col min="21" max="26" width="13" style="18" hidden="1" customWidth="1"/>
    <col min="27" max="34" width="13" style="18" customWidth="1"/>
    <col min="35" max="35" width="13" style="9" customWidth="1"/>
    <col min="36" max="39" width="13" style="10" customWidth="1"/>
    <col min="40" max="40" width="13" style="9" customWidth="1"/>
    <col min="41" max="44" width="13" style="10" customWidth="1"/>
    <col min="45" max="16384" width="9.140625" style="1"/>
  </cols>
  <sheetData>
    <row r="1" spans="1:44" x14ac:dyDescent="0.2">
      <c r="M1" s="19"/>
      <c r="N1" s="19"/>
      <c r="O1" s="19"/>
      <c r="P1" s="149"/>
      <c r="Q1" s="149"/>
      <c r="R1" s="149"/>
      <c r="S1" s="149"/>
      <c r="T1" s="14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M1" s="11"/>
      <c r="AR1" s="11" t="s">
        <v>76</v>
      </c>
    </row>
    <row r="3" spans="1:44" s="4" customFormat="1" ht="15.75" x14ac:dyDescent="0.25">
      <c r="A3" s="1" t="s">
        <v>255</v>
      </c>
      <c r="B3" s="20"/>
      <c r="C3" s="39"/>
      <c r="D3" s="39"/>
      <c r="E3" s="39"/>
      <c r="F3" s="39"/>
      <c r="G3" s="20"/>
      <c r="H3" s="20"/>
      <c r="I3" s="102"/>
      <c r="J3" s="102"/>
      <c r="K3" s="20"/>
      <c r="L3" s="20"/>
      <c r="M3" s="20"/>
      <c r="N3" s="20"/>
      <c r="O3" s="20"/>
      <c r="P3" s="150"/>
      <c r="Q3" s="150"/>
      <c r="R3" s="150"/>
      <c r="S3" s="150"/>
      <c r="T3" s="15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</row>
    <row r="4" spans="1:44" ht="59.25" customHeight="1" x14ac:dyDescent="0.2">
      <c r="A4" s="171"/>
      <c r="B4" s="329" t="s">
        <v>1</v>
      </c>
      <c r="C4" s="210" t="s">
        <v>112</v>
      </c>
      <c r="D4" s="211"/>
      <c r="E4" s="211"/>
      <c r="F4" s="212"/>
      <c r="G4" s="180" t="s">
        <v>77</v>
      </c>
      <c r="H4" s="315" t="s">
        <v>105</v>
      </c>
      <c r="I4" s="316"/>
      <c r="J4" s="316"/>
      <c r="K4" s="316"/>
      <c r="L4" s="316"/>
      <c r="M4" s="316"/>
      <c r="N4" s="177" t="s">
        <v>286</v>
      </c>
      <c r="O4" s="336" t="s">
        <v>287</v>
      </c>
      <c r="P4" s="339" t="s">
        <v>105</v>
      </c>
      <c r="Q4" s="340"/>
      <c r="R4" s="340"/>
      <c r="S4" s="341"/>
      <c r="T4" s="342" t="s">
        <v>301</v>
      </c>
      <c r="U4" s="336" t="s">
        <v>302</v>
      </c>
      <c r="V4" s="315" t="s">
        <v>105</v>
      </c>
      <c r="W4" s="316"/>
      <c r="X4" s="316"/>
      <c r="Y4" s="321"/>
      <c r="Z4" s="336" t="s">
        <v>322</v>
      </c>
      <c r="AA4" s="336" t="s">
        <v>321</v>
      </c>
      <c r="AB4" s="315" t="s">
        <v>105</v>
      </c>
      <c r="AC4" s="316"/>
      <c r="AD4" s="316"/>
      <c r="AE4" s="316"/>
      <c r="AF4" s="316"/>
      <c r="AG4" s="316"/>
      <c r="AH4" s="321"/>
      <c r="AI4" s="178" t="s">
        <v>116</v>
      </c>
      <c r="AJ4" s="178"/>
      <c r="AK4" s="178"/>
      <c r="AL4" s="178"/>
      <c r="AM4" s="178"/>
      <c r="AN4" s="318" t="s">
        <v>111</v>
      </c>
      <c r="AO4" s="319"/>
      <c r="AP4" s="319"/>
      <c r="AQ4" s="319"/>
      <c r="AR4" s="320"/>
    </row>
    <row r="5" spans="1:44" s="2" customFormat="1" ht="32.25" customHeight="1" x14ac:dyDescent="0.2">
      <c r="A5" s="171"/>
      <c r="B5" s="329"/>
      <c r="C5" s="215" t="s">
        <v>108</v>
      </c>
      <c r="D5" s="216"/>
      <c r="E5" s="215" t="s">
        <v>130</v>
      </c>
      <c r="F5" s="216"/>
      <c r="G5" s="180"/>
      <c r="H5" s="333" t="s">
        <v>65</v>
      </c>
      <c r="I5" s="334" t="s">
        <v>282</v>
      </c>
      <c r="J5" s="334" t="s">
        <v>284</v>
      </c>
      <c r="K5" s="333" t="s">
        <v>66</v>
      </c>
      <c r="L5" s="333" t="s">
        <v>67</v>
      </c>
      <c r="M5" s="330" t="s">
        <v>68</v>
      </c>
      <c r="N5" s="177"/>
      <c r="O5" s="337"/>
      <c r="P5" s="151"/>
      <c r="Q5" s="151"/>
      <c r="R5" s="151"/>
      <c r="S5" s="151"/>
      <c r="T5" s="343"/>
      <c r="U5" s="337"/>
      <c r="V5" s="127"/>
      <c r="W5" s="127"/>
      <c r="X5" s="127"/>
      <c r="Y5" s="127"/>
      <c r="Z5" s="337"/>
      <c r="AA5" s="337"/>
      <c r="AB5" s="127"/>
      <c r="AC5" s="127"/>
      <c r="AD5" s="127"/>
      <c r="AE5" s="177" t="s">
        <v>64</v>
      </c>
      <c r="AF5" s="177"/>
      <c r="AG5" s="177"/>
      <c r="AH5" s="127"/>
      <c r="AI5" s="182" t="s">
        <v>73</v>
      </c>
      <c r="AJ5" s="315" t="s">
        <v>64</v>
      </c>
      <c r="AK5" s="316"/>
      <c r="AL5" s="316"/>
      <c r="AM5" s="321"/>
      <c r="AN5" s="308" t="s">
        <v>73</v>
      </c>
      <c r="AO5" s="315" t="s">
        <v>64</v>
      </c>
      <c r="AP5" s="316"/>
      <c r="AQ5" s="316"/>
      <c r="AR5" s="321"/>
    </row>
    <row r="6" spans="1:44" s="6" customFormat="1" ht="27" customHeight="1" x14ac:dyDescent="0.2">
      <c r="A6" s="171"/>
      <c r="B6" s="329"/>
      <c r="C6" s="49" t="s">
        <v>106</v>
      </c>
      <c r="D6" s="49" t="s">
        <v>110</v>
      </c>
      <c r="E6" s="49" t="s">
        <v>106</v>
      </c>
      <c r="F6" s="49" t="s">
        <v>110</v>
      </c>
      <c r="G6" s="180"/>
      <c r="H6" s="333"/>
      <c r="I6" s="335"/>
      <c r="J6" s="335"/>
      <c r="K6" s="333"/>
      <c r="L6" s="333"/>
      <c r="M6" s="330"/>
      <c r="N6" s="177"/>
      <c r="O6" s="338"/>
      <c r="P6" s="152" t="s">
        <v>65</v>
      </c>
      <c r="Q6" s="152" t="s">
        <v>66</v>
      </c>
      <c r="R6" s="152" t="s">
        <v>67</v>
      </c>
      <c r="S6" s="152" t="s">
        <v>68</v>
      </c>
      <c r="T6" s="344"/>
      <c r="U6" s="338"/>
      <c r="V6" s="128" t="s">
        <v>65</v>
      </c>
      <c r="W6" s="128" t="s">
        <v>66</v>
      </c>
      <c r="X6" s="128" t="s">
        <v>67</v>
      </c>
      <c r="Y6" s="128" t="s">
        <v>68</v>
      </c>
      <c r="Z6" s="338"/>
      <c r="AA6" s="338"/>
      <c r="AB6" s="128" t="s">
        <v>65</v>
      </c>
      <c r="AC6" s="128" t="s">
        <v>66</v>
      </c>
      <c r="AD6" s="128" t="s">
        <v>67</v>
      </c>
      <c r="AE6" s="128" t="s">
        <v>317</v>
      </c>
      <c r="AF6" s="128" t="s">
        <v>318</v>
      </c>
      <c r="AG6" s="128" t="s">
        <v>319</v>
      </c>
      <c r="AH6" s="128" t="s">
        <v>68</v>
      </c>
      <c r="AI6" s="184"/>
      <c r="AJ6" s="12" t="s">
        <v>65</v>
      </c>
      <c r="AK6" s="12" t="s">
        <v>66</v>
      </c>
      <c r="AL6" s="12" t="s">
        <v>67</v>
      </c>
      <c r="AM6" s="12" t="s">
        <v>68</v>
      </c>
      <c r="AN6" s="310"/>
      <c r="AO6" s="12" t="s">
        <v>65</v>
      </c>
      <c r="AP6" s="12" t="s">
        <v>66</v>
      </c>
      <c r="AQ6" s="12" t="s">
        <v>67</v>
      </c>
      <c r="AR6" s="12" t="s">
        <v>68</v>
      </c>
    </row>
    <row r="7" spans="1:44" x14ac:dyDescent="0.2">
      <c r="A7" s="27">
        <v>1</v>
      </c>
      <c r="B7" s="3" t="s">
        <v>2</v>
      </c>
      <c r="C7" s="63">
        <v>222</v>
      </c>
      <c r="D7" s="63">
        <v>8167</v>
      </c>
      <c r="E7" s="37">
        <v>2.6463225652640362E-2</v>
      </c>
      <c r="F7" s="37">
        <v>0.97353677434735963</v>
      </c>
      <c r="G7" s="13">
        <v>478</v>
      </c>
      <c r="H7" s="13">
        <v>120</v>
      </c>
      <c r="I7" s="103"/>
      <c r="J7" s="103">
        <v>120</v>
      </c>
      <c r="K7" s="13">
        <v>120</v>
      </c>
      <c r="L7" s="13">
        <v>120</v>
      </c>
      <c r="M7" s="13">
        <v>118</v>
      </c>
      <c r="N7" s="13"/>
      <c r="O7" s="13">
        <v>478</v>
      </c>
      <c r="P7" s="153">
        <v>120</v>
      </c>
      <c r="Q7" s="153">
        <v>120</v>
      </c>
      <c r="R7" s="153">
        <v>120</v>
      </c>
      <c r="S7" s="153">
        <v>118</v>
      </c>
      <c r="T7" s="153"/>
      <c r="U7" s="13">
        <v>478</v>
      </c>
      <c r="V7" s="13">
        <v>120</v>
      </c>
      <c r="W7" s="13">
        <v>120</v>
      </c>
      <c r="X7" s="13">
        <v>120</v>
      </c>
      <c r="Y7" s="13">
        <v>118</v>
      </c>
      <c r="Z7" s="13"/>
      <c r="AA7" s="13">
        <v>478</v>
      </c>
      <c r="AB7" s="13">
        <v>120</v>
      </c>
      <c r="AC7" s="13">
        <v>120</v>
      </c>
      <c r="AD7" s="13">
        <v>120</v>
      </c>
      <c r="AE7" s="13">
        <v>40</v>
      </c>
      <c r="AF7" s="13">
        <v>40</v>
      </c>
      <c r="AG7" s="13">
        <v>40</v>
      </c>
      <c r="AH7" s="13">
        <v>118</v>
      </c>
      <c r="AI7" s="43">
        <v>13</v>
      </c>
      <c r="AJ7" s="43">
        <v>3</v>
      </c>
      <c r="AK7" s="43">
        <v>3</v>
      </c>
      <c r="AL7" s="43">
        <v>3</v>
      </c>
      <c r="AM7" s="43">
        <v>4</v>
      </c>
      <c r="AN7" s="43">
        <v>465</v>
      </c>
      <c r="AO7" s="43">
        <v>117</v>
      </c>
      <c r="AP7" s="43">
        <v>117</v>
      </c>
      <c r="AQ7" s="43">
        <v>117</v>
      </c>
      <c r="AR7" s="43">
        <v>114</v>
      </c>
    </row>
    <row r="8" spans="1:44" x14ac:dyDescent="0.2">
      <c r="A8" s="27">
        <v>2</v>
      </c>
      <c r="B8" s="3" t="s">
        <v>3</v>
      </c>
      <c r="C8" s="63">
        <v>1082</v>
      </c>
      <c r="D8" s="63">
        <v>13789</v>
      </c>
      <c r="E8" s="37">
        <v>7.2759061260170801E-2</v>
      </c>
      <c r="F8" s="37">
        <v>0.92724093873982916</v>
      </c>
      <c r="G8" s="13">
        <v>1236</v>
      </c>
      <c r="H8" s="13">
        <v>293</v>
      </c>
      <c r="I8" s="103">
        <v>-21</v>
      </c>
      <c r="J8" s="103">
        <v>314</v>
      </c>
      <c r="K8" s="13">
        <v>314</v>
      </c>
      <c r="L8" s="13">
        <v>314</v>
      </c>
      <c r="M8" s="13">
        <v>315</v>
      </c>
      <c r="N8" s="13"/>
      <c r="O8" s="13">
        <v>1236</v>
      </c>
      <c r="P8" s="153">
        <v>309</v>
      </c>
      <c r="Q8" s="153">
        <v>309</v>
      </c>
      <c r="R8" s="153">
        <v>309</v>
      </c>
      <c r="S8" s="153">
        <v>309</v>
      </c>
      <c r="T8" s="153">
        <v>-42</v>
      </c>
      <c r="U8" s="13">
        <v>1194</v>
      </c>
      <c r="V8" s="13">
        <v>309</v>
      </c>
      <c r="W8" s="13">
        <v>267</v>
      </c>
      <c r="X8" s="13">
        <v>309</v>
      </c>
      <c r="Y8" s="13">
        <v>309</v>
      </c>
      <c r="Z8" s="13">
        <v>-13</v>
      </c>
      <c r="AA8" s="13">
        <v>1181</v>
      </c>
      <c r="AB8" s="13">
        <v>309</v>
      </c>
      <c r="AC8" s="13">
        <v>254</v>
      </c>
      <c r="AD8" s="13">
        <v>309</v>
      </c>
      <c r="AE8" s="13">
        <v>103</v>
      </c>
      <c r="AF8" s="13">
        <v>103</v>
      </c>
      <c r="AG8" s="13">
        <v>103</v>
      </c>
      <c r="AH8" s="13">
        <v>309</v>
      </c>
      <c r="AI8" s="43">
        <v>86</v>
      </c>
      <c r="AJ8" s="43">
        <v>22</v>
      </c>
      <c r="AK8" s="43">
        <v>18</v>
      </c>
      <c r="AL8" s="43">
        <v>22</v>
      </c>
      <c r="AM8" s="43">
        <v>24</v>
      </c>
      <c r="AN8" s="43">
        <v>1150</v>
      </c>
      <c r="AO8" s="43">
        <v>287</v>
      </c>
      <c r="AP8" s="43">
        <v>291</v>
      </c>
      <c r="AQ8" s="43">
        <v>287</v>
      </c>
      <c r="AR8" s="43">
        <v>285</v>
      </c>
    </row>
    <row r="9" spans="1:44" x14ac:dyDescent="0.2">
      <c r="A9" s="27">
        <v>3</v>
      </c>
      <c r="B9" s="3" t="s">
        <v>4</v>
      </c>
      <c r="C9" s="63">
        <v>17087</v>
      </c>
      <c r="D9" s="63">
        <v>474</v>
      </c>
      <c r="E9" s="37">
        <v>0.97300837082170721</v>
      </c>
      <c r="F9" s="37">
        <v>2.6991629178292786E-2</v>
      </c>
      <c r="G9" s="13">
        <v>660</v>
      </c>
      <c r="H9" s="13">
        <v>165</v>
      </c>
      <c r="I9" s="103"/>
      <c r="J9" s="103">
        <v>165</v>
      </c>
      <c r="K9" s="13">
        <v>165</v>
      </c>
      <c r="L9" s="13">
        <v>165</v>
      </c>
      <c r="M9" s="13">
        <v>165</v>
      </c>
      <c r="N9" s="13"/>
      <c r="O9" s="13">
        <v>660</v>
      </c>
      <c r="P9" s="153">
        <v>165</v>
      </c>
      <c r="Q9" s="153">
        <v>165</v>
      </c>
      <c r="R9" s="153">
        <v>165</v>
      </c>
      <c r="S9" s="153">
        <v>165</v>
      </c>
      <c r="T9" s="153"/>
      <c r="U9" s="13">
        <v>660</v>
      </c>
      <c r="V9" s="13">
        <v>165</v>
      </c>
      <c r="W9" s="13">
        <v>165</v>
      </c>
      <c r="X9" s="13">
        <v>165</v>
      </c>
      <c r="Y9" s="13">
        <v>165</v>
      </c>
      <c r="Z9" s="13">
        <v>-25</v>
      </c>
      <c r="AA9" s="13">
        <v>635</v>
      </c>
      <c r="AB9" s="13">
        <v>165</v>
      </c>
      <c r="AC9" s="13">
        <v>140</v>
      </c>
      <c r="AD9" s="13">
        <v>165</v>
      </c>
      <c r="AE9" s="13">
        <v>55</v>
      </c>
      <c r="AF9" s="13">
        <v>55</v>
      </c>
      <c r="AG9" s="13">
        <v>55</v>
      </c>
      <c r="AH9" s="13">
        <v>165</v>
      </c>
      <c r="AI9" s="43">
        <v>618</v>
      </c>
      <c r="AJ9" s="43">
        <v>161</v>
      </c>
      <c r="AK9" s="43">
        <v>136</v>
      </c>
      <c r="AL9" s="43">
        <v>161</v>
      </c>
      <c r="AM9" s="43">
        <v>160</v>
      </c>
      <c r="AN9" s="43">
        <v>42</v>
      </c>
      <c r="AO9" s="43">
        <v>4</v>
      </c>
      <c r="AP9" s="43">
        <v>29</v>
      </c>
      <c r="AQ9" s="43">
        <v>4</v>
      </c>
      <c r="AR9" s="43">
        <v>5</v>
      </c>
    </row>
    <row r="10" spans="1:44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v>0.11076579807155949</v>
      </c>
      <c r="F10" s="37">
        <v>0.88923420192844049</v>
      </c>
      <c r="G10" s="13">
        <v>890</v>
      </c>
      <c r="H10" s="13">
        <v>223</v>
      </c>
      <c r="I10" s="103"/>
      <c r="J10" s="103">
        <v>223</v>
      </c>
      <c r="K10" s="13">
        <v>223</v>
      </c>
      <c r="L10" s="13">
        <v>223</v>
      </c>
      <c r="M10" s="13">
        <v>221</v>
      </c>
      <c r="N10" s="13"/>
      <c r="O10" s="13">
        <v>890</v>
      </c>
      <c r="P10" s="153">
        <v>223</v>
      </c>
      <c r="Q10" s="153">
        <v>223</v>
      </c>
      <c r="R10" s="153">
        <v>223</v>
      </c>
      <c r="S10" s="153">
        <v>221</v>
      </c>
      <c r="T10" s="153"/>
      <c r="U10" s="13">
        <v>890</v>
      </c>
      <c r="V10" s="13">
        <v>223</v>
      </c>
      <c r="W10" s="13">
        <v>223</v>
      </c>
      <c r="X10" s="13">
        <v>223</v>
      </c>
      <c r="Y10" s="13">
        <v>221</v>
      </c>
      <c r="Z10" s="13"/>
      <c r="AA10" s="13">
        <v>890</v>
      </c>
      <c r="AB10" s="13">
        <v>223</v>
      </c>
      <c r="AC10" s="13">
        <v>223</v>
      </c>
      <c r="AD10" s="13">
        <v>223</v>
      </c>
      <c r="AE10" s="13">
        <v>74</v>
      </c>
      <c r="AF10" s="13">
        <v>74</v>
      </c>
      <c r="AG10" s="13">
        <v>75</v>
      </c>
      <c r="AH10" s="13">
        <v>221</v>
      </c>
      <c r="AI10" s="43">
        <v>99</v>
      </c>
      <c r="AJ10" s="43">
        <v>25</v>
      </c>
      <c r="AK10" s="43">
        <v>25</v>
      </c>
      <c r="AL10" s="43">
        <v>25</v>
      </c>
      <c r="AM10" s="43">
        <v>24</v>
      </c>
      <c r="AN10" s="43">
        <v>791</v>
      </c>
      <c r="AO10" s="43">
        <v>198</v>
      </c>
      <c r="AP10" s="43">
        <v>198</v>
      </c>
      <c r="AQ10" s="43">
        <v>198</v>
      </c>
      <c r="AR10" s="43">
        <v>197</v>
      </c>
    </row>
    <row r="11" spans="1:44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v>0.16322158301924222</v>
      </c>
      <c r="F11" s="37">
        <v>0.83677841698075772</v>
      </c>
      <c r="G11" s="13">
        <v>865</v>
      </c>
      <c r="H11" s="13">
        <v>216</v>
      </c>
      <c r="I11" s="103"/>
      <c r="J11" s="103">
        <v>216</v>
      </c>
      <c r="K11" s="13">
        <v>216</v>
      </c>
      <c r="L11" s="13">
        <v>216</v>
      </c>
      <c r="M11" s="13">
        <v>217</v>
      </c>
      <c r="N11" s="13"/>
      <c r="O11" s="13">
        <v>865</v>
      </c>
      <c r="P11" s="153">
        <v>216</v>
      </c>
      <c r="Q11" s="153">
        <v>216</v>
      </c>
      <c r="R11" s="153">
        <v>216</v>
      </c>
      <c r="S11" s="153">
        <v>217</v>
      </c>
      <c r="T11" s="153"/>
      <c r="U11" s="13">
        <v>865</v>
      </c>
      <c r="V11" s="13">
        <v>216</v>
      </c>
      <c r="W11" s="13">
        <v>216</v>
      </c>
      <c r="X11" s="13">
        <v>216</v>
      </c>
      <c r="Y11" s="13">
        <v>217</v>
      </c>
      <c r="Z11" s="13">
        <v>-7</v>
      </c>
      <c r="AA11" s="13">
        <v>858</v>
      </c>
      <c r="AB11" s="13">
        <v>216</v>
      </c>
      <c r="AC11" s="13">
        <v>209</v>
      </c>
      <c r="AD11" s="13">
        <v>216</v>
      </c>
      <c r="AE11" s="13">
        <v>72</v>
      </c>
      <c r="AF11" s="13">
        <v>72</v>
      </c>
      <c r="AG11" s="13">
        <v>72</v>
      </c>
      <c r="AH11" s="13">
        <v>217</v>
      </c>
      <c r="AI11" s="43">
        <v>140</v>
      </c>
      <c r="AJ11" s="43">
        <v>35</v>
      </c>
      <c r="AK11" s="43">
        <v>34</v>
      </c>
      <c r="AL11" s="43">
        <v>35</v>
      </c>
      <c r="AM11" s="43">
        <v>36</v>
      </c>
      <c r="AN11" s="43">
        <v>725</v>
      </c>
      <c r="AO11" s="43">
        <v>181</v>
      </c>
      <c r="AP11" s="43">
        <v>182</v>
      </c>
      <c r="AQ11" s="43">
        <v>181</v>
      </c>
      <c r="AR11" s="43">
        <v>181</v>
      </c>
    </row>
    <row r="12" spans="1:44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v>2.3367863165502288E-2</v>
      </c>
      <c r="F12" s="37">
        <v>0.97663213683449768</v>
      </c>
      <c r="G12" s="13">
        <v>395</v>
      </c>
      <c r="H12" s="13">
        <v>99</v>
      </c>
      <c r="I12" s="103"/>
      <c r="J12" s="103">
        <v>99</v>
      </c>
      <c r="K12" s="13">
        <v>99</v>
      </c>
      <c r="L12" s="13">
        <v>99</v>
      </c>
      <c r="M12" s="13">
        <v>98</v>
      </c>
      <c r="N12" s="13">
        <v>24</v>
      </c>
      <c r="O12" s="13">
        <v>419</v>
      </c>
      <c r="P12" s="153">
        <v>113</v>
      </c>
      <c r="Q12" s="153">
        <v>109</v>
      </c>
      <c r="R12" s="153">
        <v>99</v>
      </c>
      <c r="S12" s="153">
        <v>98</v>
      </c>
      <c r="T12" s="153">
        <v>9</v>
      </c>
      <c r="U12" s="13">
        <v>428</v>
      </c>
      <c r="V12" s="13">
        <v>113</v>
      </c>
      <c r="W12" s="13">
        <v>118</v>
      </c>
      <c r="X12" s="13">
        <v>99</v>
      </c>
      <c r="Y12" s="13">
        <v>98</v>
      </c>
      <c r="Z12" s="103">
        <v>6</v>
      </c>
      <c r="AA12" s="13">
        <v>434</v>
      </c>
      <c r="AB12" s="13">
        <v>113</v>
      </c>
      <c r="AC12" s="13">
        <v>118</v>
      </c>
      <c r="AD12" s="13">
        <v>105</v>
      </c>
      <c r="AE12" s="13">
        <v>39</v>
      </c>
      <c r="AF12" s="13">
        <v>33</v>
      </c>
      <c r="AG12" s="13">
        <v>33</v>
      </c>
      <c r="AH12" s="13">
        <v>98</v>
      </c>
      <c r="AI12" s="43">
        <v>10</v>
      </c>
      <c r="AJ12" s="43">
        <v>3</v>
      </c>
      <c r="AK12" s="43">
        <v>3</v>
      </c>
      <c r="AL12" s="43">
        <v>2</v>
      </c>
      <c r="AM12" s="43">
        <v>2</v>
      </c>
      <c r="AN12" s="43">
        <v>409</v>
      </c>
      <c r="AO12" s="43">
        <v>110</v>
      </c>
      <c r="AP12" s="43">
        <v>106</v>
      </c>
      <c r="AQ12" s="43">
        <v>97</v>
      </c>
      <c r="AR12" s="43">
        <v>96</v>
      </c>
    </row>
    <row r="13" spans="1:44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v>0.37550572843800811</v>
      </c>
      <c r="F13" s="37">
        <v>0.62449427156199189</v>
      </c>
      <c r="G13" s="13">
        <v>1200</v>
      </c>
      <c r="H13" s="13">
        <v>300</v>
      </c>
      <c r="I13" s="103"/>
      <c r="J13" s="103">
        <v>300</v>
      </c>
      <c r="K13" s="13">
        <v>300</v>
      </c>
      <c r="L13" s="13">
        <v>300</v>
      </c>
      <c r="M13" s="13">
        <v>300</v>
      </c>
      <c r="N13" s="13"/>
      <c r="O13" s="13">
        <v>1200</v>
      </c>
      <c r="P13" s="153">
        <v>300</v>
      </c>
      <c r="Q13" s="153">
        <v>300</v>
      </c>
      <c r="R13" s="153">
        <v>300</v>
      </c>
      <c r="S13" s="153">
        <v>300</v>
      </c>
      <c r="T13" s="153"/>
      <c r="U13" s="13">
        <v>1200</v>
      </c>
      <c r="V13" s="13">
        <v>300</v>
      </c>
      <c r="W13" s="13">
        <v>300</v>
      </c>
      <c r="X13" s="13">
        <v>300</v>
      </c>
      <c r="Y13" s="13">
        <v>300</v>
      </c>
      <c r="Z13" s="13">
        <v>-29</v>
      </c>
      <c r="AA13" s="13">
        <v>1171</v>
      </c>
      <c r="AB13" s="13">
        <v>300</v>
      </c>
      <c r="AC13" s="13">
        <v>271</v>
      </c>
      <c r="AD13" s="13">
        <v>300</v>
      </c>
      <c r="AE13" s="13">
        <v>100</v>
      </c>
      <c r="AF13" s="13">
        <v>100</v>
      </c>
      <c r="AG13" s="13">
        <v>100</v>
      </c>
      <c r="AH13" s="13">
        <v>300</v>
      </c>
      <c r="AI13" s="43">
        <v>440</v>
      </c>
      <c r="AJ13" s="43">
        <v>113</v>
      </c>
      <c r="AK13" s="43">
        <v>102</v>
      </c>
      <c r="AL13" s="43">
        <v>113</v>
      </c>
      <c r="AM13" s="43">
        <v>112</v>
      </c>
      <c r="AN13" s="43">
        <v>760</v>
      </c>
      <c r="AO13" s="43">
        <v>187</v>
      </c>
      <c r="AP13" s="43">
        <v>198</v>
      </c>
      <c r="AQ13" s="43">
        <v>187</v>
      </c>
      <c r="AR13" s="43">
        <v>188</v>
      </c>
    </row>
    <row r="14" spans="1:44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v>5.0426418088060296E-2</v>
      </c>
      <c r="F14" s="37">
        <v>0.94957358191193975</v>
      </c>
      <c r="G14" s="13">
        <v>850</v>
      </c>
      <c r="H14" s="13">
        <v>213</v>
      </c>
      <c r="I14" s="103"/>
      <c r="J14" s="103">
        <v>213</v>
      </c>
      <c r="K14" s="13">
        <v>213</v>
      </c>
      <c r="L14" s="13">
        <v>213</v>
      </c>
      <c r="M14" s="13">
        <v>211</v>
      </c>
      <c r="N14" s="13"/>
      <c r="O14" s="13">
        <v>850</v>
      </c>
      <c r="P14" s="153">
        <v>213</v>
      </c>
      <c r="Q14" s="153">
        <v>213</v>
      </c>
      <c r="R14" s="153">
        <v>213</v>
      </c>
      <c r="S14" s="153">
        <v>211</v>
      </c>
      <c r="T14" s="153"/>
      <c r="U14" s="13">
        <v>850</v>
      </c>
      <c r="V14" s="13">
        <v>213</v>
      </c>
      <c r="W14" s="13">
        <v>213</v>
      </c>
      <c r="X14" s="13">
        <v>213</v>
      </c>
      <c r="Y14" s="13">
        <v>211</v>
      </c>
      <c r="Z14" s="13">
        <v>-8</v>
      </c>
      <c r="AA14" s="13">
        <v>842</v>
      </c>
      <c r="AB14" s="13">
        <v>213</v>
      </c>
      <c r="AC14" s="13">
        <v>205</v>
      </c>
      <c r="AD14" s="13">
        <v>213</v>
      </c>
      <c r="AE14" s="13">
        <v>71</v>
      </c>
      <c r="AF14" s="13">
        <v>71</v>
      </c>
      <c r="AG14" s="13">
        <v>71</v>
      </c>
      <c r="AH14" s="13">
        <v>211</v>
      </c>
      <c r="AI14" s="43">
        <v>42</v>
      </c>
      <c r="AJ14" s="43">
        <v>11</v>
      </c>
      <c r="AK14" s="43">
        <v>10</v>
      </c>
      <c r="AL14" s="43">
        <v>11</v>
      </c>
      <c r="AM14" s="43">
        <v>10</v>
      </c>
      <c r="AN14" s="43">
        <v>808</v>
      </c>
      <c r="AO14" s="43">
        <v>202</v>
      </c>
      <c r="AP14" s="43">
        <v>203</v>
      </c>
      <c r="AQ14" s="43">
        <v>202</v>
      </c>
      <c r="AR14" s="43">
        <v>201</v>
      </c>
    </row>
    <row r="15" spans="1:44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v>0.89731567720543204</v>
      </c>
      <c r="F15" s="37">
        <v>0.10268432279456796</v>
      </c>
      <c r="G15" s="13">
        <v>1462</v>
      </c>
      <c r="H15" s="13">
        <v>366</v>
      </c>
      <c r="I15" s="103"/>
      <c r="J15" s="103">
        <v>366</v>
      </c>
      <c r="K15" s="13">
        <v>366</v>
      </c>
      <c r="L15" s="13">
        <v>366</v>
      </c>
      <c r="M15" s="13">
        <v>364</v>
      </c>
      <c r="N15" s="13">
        <v>35</v>
      </c>
      <c r="O15" s="13">
        <v>1497</v>
      </c>
      <c r="P15" s="153">
        <v>387</v>
      </c>
      <c r="Q15" s="153">
        <v>380</v>
      </c>
      <c r="R15" s="153">
        <v>366</v>
      </c>
      <c r="S15" s="153">
        <v>364</v>
      </c>
      <c r="T15" s="153"/>
      <c r="U15" s="13">
        <v>1497</v>
      </c>
      <c r="V15" s="13">
        <v>387</v>
      </c>
      <c r="W15" s="13">
        <v>380</v>
      </c>
      <c r="X15" s="13">
        <v>366</v>
      </c>
      <c r="Y15" s="13">
        <v>364</v>
      </c>
      <c r="Z15" s="103">
        <v>30</v>
      </c>
      <c r="AA15" s="13">
        <v>1527</v>
      </c>
      <c r="AB15" s="13">
        <v>387</v>
      </c>
      <c r="AC15" s="13">
        <v>380</v>
      </c>
      <c r="AD15" s="13">
        <v>396</v>
      </c>
      <c r="AE15" s="13">
        <v>152</v>
      </c>
      <c r="AF15" s="13">
        <v>122</v>
      </c>
      <c r="AG15" s="13">
        <v>122</v>
      </c>
      <c r="AH15" s="13">
        <v>364</v>
      </c>
      <c r="AI15" s="43">
        <v>1370</v>
      </c>
      <c r="AJ15" s="43">
        <v>347</v>
      </c>
      <c r="AK15" s="43">
        <v>341</v>
      </c>
      <c r="AL15" s="43">
        <v>355</v>
      </c>
      <c r="AM15" s="43">
        <v>327</v>
      </c>
      <c r="AN15" s="43">
        <v>127</v>
      </c>
      <c r="AO15" s="43">
        <v>40</v>
      </c>
      <c r="AP15" s="43">
        <v>39</v>
      </c>
      <c r="AQ15" s="43">
        <v>11</v>
      </c>
      <c r="AR15" s="43">
        <v>37</v>
      </c>
    </row>
    <row r="16" spans="1:44" ht="15.75" customHeight="1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v>8.6658591451808265E-2</v>
      </c>
      <c r="F16" s="37">
        <v>0.91334140854819168</v>
      </c>
      <c r="G16" s="13">
        <v>1504</v>
      </c>
      <c r="H16" s="13">
        <v>376</v>
      </c>
      <c r="I16" s="103"/>
      <c r="J16" s="103">
        <v>376</v>
      </c>
      <c r="K16" s="13">
        <v>376</v>
      </c>
      <c r="L16" s="13">
        <v>376</v>
      </c>
      <c r="M16" s="13">
        <v>376</v>
      </c>
      <c r="N16" s="13">
        <v>60</v>
      </c>
      <c r="O16" s="13">
        <v>1564</v>
      </c>
      <c r="P16" s="153">
        <v>412</v>
      </c>
      <c r="Q16" s="153">
        <v>400</v>
      </c>
      <c r="R16" s="153">
        <v>376</v>
      </c>
      <c r="S16" s="153">
        <v>376</v>
      </c>
      <c r="T16" s="153">
        <v>14</v>
      </c>
      <c r="U16" s="13">
        <v>1578</v>
      </c>
      <c r="V16" s="13">
        <v>412</v>
      </c>
      <c r="W16" s="13">
        <v>414</v>
      </c>
      <c r="X16" s="13">
        <v>376</v>
      </c>
      <c r="Y16" s="13">
        <v>376</v>
      </c>
      <c r="Z16" s="103">
        <v>10</v>
      </c>
      <c r="AA16" s="13">
        <v>1588</v>
      </c>
      <c r="AB16" s="13">
        <v>412</v>
      </c>
      <c r="AC16" s="13">
        <v>414</v>
      </c>
      <c r="AD16" s="13">
        <v>386</v>
      </c>
      <c r="AE16" s="13">
        <v>135</v>
      </c>
      <c r="AF16" s="13">
        <v>125</v>
      </c>
      <c r="AG16" s="13">
        <v>126</v>
      </c>
      <c r="AH16" s="13">
        <v>376</v>
      </c>
      <c r="AI16" s="43">
        <v>138</v>
      </c>
      <c r="AJ16" s="43">
        <v>36</v>
      </c>
      <c r="AK16" s="43">
        <v>36</v>
      </c>
      <c r="AL16" s="43">
        <v>33</v>
      </c>
      <c r="AM16" s="43">
        <v>33</v>
      </c>
      <c r="AN16" s="43">
        <v>1426</v>
      </c>
      <c r="AO16" s="43">
        <v>376</v>
      </c>
      <c r="AP16" s="43">
        <v>364</v>
      </c>
      <c r="AQ16" s="43">
        <v>343</v>
      </c>
      <c r="AR16" s="43">
        <v>343</v>
      </c>
    </row>
    <row r="17" spans="1:44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v>0.95541082164328661</v>
      </c>
      <c r="F17" s="37">
        <v>4.4589178356713388E-2</v>
      </c>
      <c r="G17" s="13">
        <v>804</v>
      </c>
      <c r="H17" s="13">
        <v>201</v>
      </c>
      <c r="I17" s="103"/>
      <c r="J17" s="103">
        <v>201</v>
      </c>
      <c r="K17" s="13">
        <v>201</v>
      </c>
      <c r="L17" s="13">
        <v>201</v>
      </c>
      <c r="M17" s="13">
        <v>201</v>
      </c>
      <c r="N17" s="13">
        <v>15</v>
      </c>
      <c r="O17" s="13">
        <v>819</v>
      </c>
      <c r="P17" s="153">
        <v>210</v>
      </c>
      <c r="Q17" s="153">
        <v>207</v>
      </c>
      <c r="R17" s="153">
        <v>201</v>
      </c>
      <c r="S17" s="153">
        <v>201</v>
      </c>
      <c r="T17" s="153"/>
      <c r="U17" s="13">
        <v>819</v>
      </c>
      <c r="V17" s="13">
        <v>210</v>
      </c>
      <c r="W17" s="13">
        <v>207</v>
      </c>
      <c r="X17" s="13">
        <v>201</v>
      </c>
      <c r="Y17" s="13">
        <v>201</v>
      </c>
      <c r="Z17" s="103">
        <v>1</v>
      </c>
      <c r="AA17" s="13">
        <v>820</v>
      </c>
      <c r="AB17" s="13">
        <v>210</v>
      </c>
      <c r="AC17" s="13">
        <v>207</v>
      </c>
      <c r="AD17" s="13">
        <v>202</v>
      </c>
      <c r="AE17" s="13">
        <v>68</v>
      </c>
      <c r="AF17" s="13">
        <v>67</v>
      </c>
      <c r="AG17" s="13">
        <v>67</v>
      </c>
      <c r="AH17" s="13">
        <v>201</v>
      </c>
      <c r="AI17" s="43">
        <v>783</v>
      </c>
      <c r="AJ17" s="43">
        <v>201</v>
      </c>
      <c r="AK17" s="43">
        <v>198</v>
      </c>
      <c r="AL17" s="43">
        <v>193</v>
      </c>
      <c r="AM17" s="43">
        <v>191</v>
      </c>
      <c r="AN17" s="43">
        <v>36</v>
      </c>
      <c r="AO17" s="43">
        <v>9</v>
      </c>
      <c r="AP17" s="43">
        <v>9</v>
      </c>
      <c r="AQ17" s="43">
        <v>8</v>
      </c>
      <c r="AR17" s="43">
        <v>10</v>
      </c>
    </row>
    <row r="18" spans="1:44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v>0.34022677490014175</v>
      </c>
      <c r="F18" s="37">
        <v>0.65977322509985825</v>
      </c>
      <c r="G18" s="13">
        <v>1260</v>
      </c>
      <c r="H18" s="13">
        <v>315</v>
      </c>
      <c r="I18" s="103"/>
      <c r="J18" s="103">
        <v>315</v>
      </c>
      <c r="K18" s="13">
        <v>315</v>
      </c>
      <c r="L18" s="13">
        <v>315</v>
      </c>
      <c r="M18" s="13">
        <v>315</v>
      </c>
      <c r="N18" s="13"/>
      <c r="O18" s="13">
        <v>1260</v>
      </c>
      <c r="P18" s="153">
        <v>315</v>
      </c>
      <c r="Q18" s="153">
        <v>315</v>
      </c>
      <c r="R18" s="153">
        <v>315</v>
      </c>
      <c r="S18" s="153">
        <v>315</v>
      </c>
      <c r="T18" s="153"/>
      <c r="U18" s="13">
        <v>1260</v>
      </c>
      <c r="V18" s="13">
        <v>315</v>
      </c>
      <c r="W18" s="13">
        <v>315</v>
      </c>
      <c r="X18" s="13">
        <v>315</v>
      </c>
      <c r="Y18" s="13">
        <v>315</v>
      </c>
      <c r="Z18" s="13">
        <v>-31</v>
      </c>
      <c r="AA18" s="13">
        <v>1229</v>
      </c>
      <c r="AB18" s="13">
        <v>315</v>
      </c>
      <c r="AC18" s="13">
        <v>284</v>
      </c>
      <c r="AD18" s="13">
        <v>315</v>
      </c>
      <c r="AE18" s="13">
        <v>105</v>
      </c>
      <c r="AF18" s="13">
        <v>105</v>
      </c>
      <c r="AG18" s="13">
        <v>105</v>
      </c>
      <c r="AH18" s="13">
        <v>315</v>
      </c>
      <c r="AI18" s="43">
        <v>418</v>
      </c>
      <c r="AJ18" s="43">
        <v>107</v>
      </c>
      <c r="AK18" s="43">
        <v>97</v>
      </c>
      <c r="AL18" s="43">
        <v>107</v>
      </c>
      <c r="AM18" s="43">
        <v>107</v>
      </c>
      <c r="AN18" s="43">
        <v>842</v>
      </c>
      <c r="AO18" s="43">
        <v>208</v>
      </c>
      <c r="AP18" s="43">
        <v>218</v>
      </c>
      <c r="AQ18" s="43">
        <v>208</v>
      </c>
      <c r="AR18" s="43">
        <v>208</v>
      </c>
    </row>
    <row r="19" spans="1:44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v>5.0309088517690385E-2</v>
      </c>
      <c r="F19" s="37">
        <v>0.94969091148230966</v>
      </c>
      <c r="G19" s="13">
        <v>1143</v>
      </c>
      <c r="H19" s="13">
        <v>286</v>
      </c>
      <c r="I19" s="103"/>
      <c r="J19" s="103">
        <v>286</v>
      </c>
      <c r="K19" s="13">
        <v>286</v>
      </c>
      <c r="L19" s="13">
        <v>286</v>
      </c>
      <c r="M19" s="13">
        <v>285</v>
      </c>
      <c r="N19" s="13"/>
      <c r="O19" s="13">
        <v>1143</v>
      </c>
      <c r="P19" s="153">
        <v>286</v>
      </c>
      <c r="Q19" s="153">
        <v>286</v>
      </c>
      <c r="R19" s="153">
        <v>286</v>
      </c>
      <c r="S19" s="153">
        <v>285</v>
      </c>
      <c r="T19" s="153"/>
      <c r="U19" s="13">
        <v>1143</v>
      </c>
      <c r="V19" s="13">
        <v>286</v>
      </c>
      <c r="W19" s="13">
        <v>286</v>
      </c>
      <c r="X19" s="13">
        <v>286</v>
      </c>
      <c r="Y19" s="13">
        <v>285</v>
      </c>
      <c r="Z19" s="13"/>
      <c r="AA19" s="13">
        <v>1143</v>
      </c>
      <c r="AB19" s="13">
        <v>286</v>
      </c>
      <c r="AC19" s="13">
        <v>286</v>
      </c>
      <c r="AD19" s="13">
        <v>286</v>
      </c>
      <c r="AE19" s="13">
        <v>95</v>
      </c>
      <c r="AF19" s="13">
        <v>95</v>
      </c>
      <c r="AG19" s="13">
        <v>96</v>
      </c>
      <c r="AH19" s="13">
        <v>285</v>
      </c>
      <c r="AI19" s="43">
        <v>58</v>
      </c>
      <c r="AJ19" s="43">
        <v>14</v>
      </c>
      <c r="AK19" s="43">
        <v>14</v>
      </c>
      <c r="AL19" s="43">
        <v>14</v>
      </c>
      <c r="AM19" s="43">
        <v>16</v>
      </c>
      <c r="AN19" s="43">
        <v>1085</v>
      </c>
      <c r="AO19" s="43">
        <v>272</v>
      </c>
      <c r="AP19" s="43">
        <v>272</v>
      </c>
      <c r="AQ19" s="43">
        <v>272</v>
      </c>
      <c r="AR19" s="43">
        <v>269</v>
      </c>
    </row>
    <row r="20" spans="1:44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v>1.3404333455747338E-2</v>
      </c>
      <c r="F20" s="37">
        <v>0.98659566654425268</v>
      </c>
      <c r="G20" s="13">
        <v>582</v>
      </c>
      <c r="H20" s="13">
        <v>146</v>
      </c>
      <c r="I20" s="103"/>
      <c r="J20" s="103">
        <v>146</v>
      </c>
      <c r="K20" s="13">
        <v>146</v>
      </c>
      <c r="L20" s="13">
        <v>146</v>
      </c>
      <c r="M20" s="13">
        <v>144</v>
      </c>
      <c r="N20" s="13"/>
      <c r="O20" s="13">
        <v>582</v>
      </c>
      <c r="P20" s="153">
        <v>146</v>
      </c>
      <c r="Q20" s="153">
        <v>146</v>
      </c>
      <c r="R20" s="153">
        <v>146</v>
      </c>
      <c r="S20" s="153">
        <v>144</v>
      </c>
      <c r="T20" s="153"/>
      <c r="U20" s="13">
        <v>582</v>
      </c>
      <c r="V20" s="13">
        <v>146</v>
      </c>
      <c r="W20" s="13">
        <v>146</v>
      </c>
      <c r="X20" s="13">
        <v>146</v>
      </c>
      <c r="Y20" s="13">
        <v>144</v>
      </c>
      <c r="Z20" s="13"/>
      <c r="AA20" s="13">
        <v>582</v>
      </c>
      <c r="AB20" s="13">
        <v>146</v>
      </c>
      <c r="AC20" s="13">
        <v>146</v>
      </c>
      <c r="AD20" s="13">
        <v>146</v>
      </c>
      <c r="AE20" s="13">
        <v>49</v>
      </c>
      <c r="AF20" s="13">
        <v>49</v>
      </c>
      <c r="AG20" s="13">
        <v>48</v>
      </c>
      <c r="AH20" s="13">
        <v>144</v>
      </c>
      <c r="AI20" s="43">
        <v>8</v>
      </c>
      <c r="AJ20" s="43">
        <v>2</v>
      </c>
      <c r="AK20" s="43">
        <v>2</v>
      </c>
      <c r="AL20" s="43">
        <v>2</v>
      </c>
      <c r="AM20" s="43">
        <v>2</v>
      </c>
      <c r="AN20" s="43">
        <v>574</v>
      </c>
      <c r="AO20" s="43">
        <v>144</v>
      </c>
      <c r="AP20" s="43">
        <v>144</v>
      </c>
      <c r="AQ20" s="43">
        <v>144</v>
      </c>
      <c r="AR20" s="43">
        <v>142</v>
      </c>
    </row>
    <row r="21" spans="1:44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v>0.92104813443463396</v>
      </c>
      <c r="F21" s="37">
        <v>7.8951865565366042E-2</v>
      </c>
      <c r="G21" s="13">
        <v>559</v>
      </c>
      <c r="H21" s="13">
        <v>140</v>
      </c>
      <c r="I21" s="103"/>
      <c r="J21" s="103">
        <v>140</v>
      </c>
      <c r="K21" s="13">
        <v>140</v>
      </c>
      <c r="L21" s="13">
        <v>140</v>
      </c>
      <c r="M21" s="13">
        <v>139</v>
      </c>
      <c r="N21" s="13">
        <v>13</v>
      </c>
      <c r="O21" s="13">
        <v>572</v>
      </c>
      <c r="P21" s="153">
        <v>148</v>
      </c>
      <c r="Q21" s="153">
        <v>145</v>
      </c>
      <c r="R21" s="153">
        <v>140</v>
      </c>
      <c r="S21" s="153">
        <v>139</v>
      </c>
      <c r="T21" s="153"/>
      <c r="U21" s="13">
        <v>572</v>
      </c>
      <c r="V21" s="13">
        <v>148</v>
      </c>
      <c r="W21" s="13">
        <v>145</v>
      </c>
      <c r="X21" s="13">
        <v>140</v>
      </c>
      <c r="Y21" s="13">
        <v>139</v>
      </c>
      <c r="Z21" s="13"/>
      <c r="AA21" s="13">
        <v>572</v>
      </c>
      <c r="AB21" s="13">
        <v>148</v>
      </c>
      <c r="AC21" s="13">
        <v>145</v>
      </c>
      <c r="AD21" s="13">
        <v>140</v>
      </c>
      <c r="AE21" s="13">
        <v>47</v>
      </c>
      <c r="AF21" s="13">
        <v>47</v>
      </c>
      <c r="AG21" s="13">
        <v>46</v>
      </c>
      <c r="AH21" s="13">
        <v>139</v>
      </c>
      <c r="AI21" s="43">
        <v>527</v>
      </c>
      <c r="AJ21" s="43">
        <v>136</v>
      </c>
      <c r="AK21" s="43">
        <v>134</v>
      </c>
      <c r="AL21" s="43">
        <v>129</v>
      </c>
      <c r="AM21" s="43">
        <v>128</v>
      </c>
      <c r="AN21" s="43">
        <v>45</v>
      </c>
      <c r="AO21" s="43">
        <v>12</v>
      </c>
      <c r="AP21" s="43">
        <v>11</v>
      </c>
      <c r="AQ21" s="43">
        <v>11</v>
      </c>
      <c r="AR21" s="43">
        <v>11</v>
      </c>
    </row>
    <row r="22" spans="1:44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v>7.9047257544126018E-2</v>
      </c>
      <c r="F22" s="37">
        <v>0.920952742455874</v>
      </c>
      <c r="G22" s="13">
        <v>547</v>
      </c>
      <c r="H22" s="13">
        <v>137</v>
      </c>
      <c r="I22" s="103"/>
      <c r="J22" s="103">
        <v>137</v>
      </c>
      <c r="K22" s="13">
        <v>137</v>
      </c>
      <c r="L22" s="13">
        <v>137</v>
      </c>
      <c r="M22" s="13">
        <v>136</v>
      </c>
      <c r="N22" s="13"/>
      <c r="O22" s="13">
        <v>547</v>
      </c>
      <c r="P22" s="153">
        <v>137</v>
      </c>
      <c r="Q22" s="153">
        <v>137</v>
      </c>
      <c r="R22" s="153">
        <v>137</v>
      </c>
      <c r="S22" s="153">
        <v>136</v>
      </c>
      <c r="T22" s="153"/>
      <c r="U22" s="13">
        <v>547</v>
      </c>
      <c r="V22" s="13">
        <v>137</v>
      </c>
      <c r="W22" s="13">
        <v>137</v>
      </c>
      <c r="X22" s="13">
        <v>137</v>
      </c>
      <c r="Y22" s="13">
        <v>136</v>
      </c>
      <c r="Z22" s="13"/>
      <c r="AA22" s="13">
        <v>547</v>
      </c>
      <c r="AB22" s="13">
        <v>137</v>
      </c>
      <c r="AC22" s="13">
        <v>137</v>
      </c>
      <c r="AD22" s="13">
        <v>137</v>
      </c>
      <c r="AE22" s="13">
        <v>46</v>
      </c>
      <c r="AF22" s="13">
        <v>46</v>
      </c>
      <c r="AG22" s="13">
        <v>45</v>
      </c>
      <c r="AH22" s="13">
        <v>136</v>
      </c>
      <c r="AI22" s="43">
        <v>43</v>
      </c>
      <c r="AJ22" s="43">
        <v>11</v>
      </c>
      <c r="AK22" s="43">
        <v>11</v>
      </c>
      <c r="AL22" s="43">
        <v>11</v>
      </c>
      <c r="AM22" s="43">
        <v>10</v>
      </c>
      <c r="AN22" s="43">
        <v>504</v>
      </c>
      <c r="AO22" s="43">
        <v>126</v>
      </c>
      <c r="AP22" s="43">
        <v>126</v>
      </c>
      <c r="AQ22" s="43">
        <v>126</v>
      </c>
      <c r="AR22" s="43">
        <v>126</v>
      </c>
    </row>
    <row r="23" spans="1:44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v>9.6693699313786657E-3</v>
      </c>
      <c r="F23" s="37">
        <v>0.99033063006862132</v>
      </c>
      <c r="G23" s="13">
        <v>625</v>
      </c>
      <c r="H23" s="13">
        <v>156</v>
      </c>
      <c r="I23" s="103"/>
      <c r="J23" s="103">
        <v>156</v>
      </c>
      <c r="K23" s="13">
        <v>156</v>
      </c>
      <c r="L23" s="13">
        <v>156</v>
      </c>
      <c r="M23" s="13">
        <v>157</v>
      </c>
      <c r="N23" s="13">
        <v>2</v>
      </c>
      <c r="O23" s="13">
        <v>627</v>
      </c>
      <c r="P23" s="153">
        <v>157</v>
      </c>
      <c r="Q23" s="153">
        <v>157</v>
      </c>
      <c r="R23" s="153">
        <v>156</v>
      </c>
      <c r="S23" s="153">
        <v>157</v>
      </c>
      <c r="T23" s="153"/>
      <c r="U23" s="13">
        <v>627</v>
      </c>
      <c r="V23" s="13">
        <v>157</v>
      </c>
      <c r="W23" s="13">
        <v>157</v>
      </c>
      <c r="X23" s="13">
        <v>156</v>
      </c>
      <c r="Y23" s="13">
        <v>157</v>
      </c>
      <c r="Z23" s="13"/>
      <c r="AA23" s="13">
        <v>627</v>
      </c>
      <c r="AB23" s="13">
        <v>157</v>
      </c>
      <c r="AC23" s="13">
        <v>157</v>
      </c>
      <c r="AD23" s="13">
        <v>156</v>
      </c>
      <c r="AE23" s="13">
        <v>52</v>
      </c>
      <c r="AF23" s="13">
        <v>52</v>
      </c>
      <c r="AG23" s="13">
        <v>52</v>
      </c>
      <c r="AH23" s="13">
        <v>157</v>
      </c>
      <c r="AI23" s="43">
        <v>6</v>
      </c>
      <c r="AJ23" s="43">
        <v>2</v>
      </c>
      <c r="AK23" s="43">
        <v>2</v>
      </c>
      <c r="AL23" s="43">
        <v>2</v>
      </c>
      <c r="AM23" s="43">
        <v>0</v>
      </c>
      <c r="AN23" s="43">
        <v>621</v>
      </c>
      <c r="AO23" s="43">
        <v>155</v>
      </c>
      <c r="AP23" s="43">
        <v>155</v>
      </c>
      <c r="AQ23" s="43">
        <v>154</v>
      </c>
      <c r="AR23" s="43">
        <v>157</v>
      </c>
    </row>
    <row r="24" spans="1:44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v>8.2579740623904663E-2</v>
      </c>
      <c r="F24" s="37">
        <v>0.91742025937609539</v>
      </c>
      <c r="G24" s="13">
        <v>900</v>
      </c>
      <c r="H24" s="13">
        <v>225</v>
      </c>
      <c r="I24" s="103"/>
      <c r="J24" s="103">
        <v>225</v>
      </c>
      <c r="K24" s="13">
        <v>225</v>
      </c>
      <c r="L24" s="13">
        <v>225</v>
      </c>
      <c r="M24" s="13">
        <v>225</v>
      </c>
      <c r="N24" s="13"/>
      <c r="O24" s="13">
        <v>900</v>
      </c>
      <c r="P24" s="153">
        <v>225</v>
      </c>
      <c r="Q24" s="153">
        <v>225</v>
      </c>
      <c r="R24" s="153">
        <v>225</v>
      </c>
      <c r="S24" s="153">
        <v>225</v>
      </c>
      <c r="T24" s="153"/>
      <c r="U24" s="13">
        <v>900</v>
      </c>
      <c r="V24" s="13">
        <v>225</v>
      </c>
      <c r="W24" s="13">
        <v>225</v>
      </c>
      <c r="X24" s="13">
        <v>225</v>
      </c>
      <c r="Y24" s="13">
        <v>225</v>
      </c>
      <c r="Z24" s="13"/>
      <c r="AA24" s="13">
        <v>900</v>
      </c>
      <c r="AB24" s="13">
        <v>225</v>
      </c>
      <c r="AC24" s="13">
        <v>225</v>
      </c>
      <c r="AD24" s="13">
        <v>225</v>
      </c>
      <c r="AE24" s="13">
        <v>75</v>
      </c>
      <c r="AF24" s="13">
        <v>75</v>
      </c>
      <c r="AG24" s="13">
        <v>75</v>
      </c>
      <c r="AH24" s="13">
        <v>225</v>
      </c>
      <c r="AI24" s="43">
        <v>74</v>
      </c>
      <c r="AJ24" s="43">
        <v>19</v>
      </c>
      <c r="AK24" s="43">
        <v>19</v>
      </c>
      <c r="AL24" s="43">
        <v>19</v>
      </c>
      <c r="AM24" s="43">
        <v>17</v>
      </c>
      <c r="AN24" s="43">
        <v>826</v>
      </c>
      <c r="AO24" s="43">
        <v>206</v>
      </c>
      <c r="AP24" s="43">
        <v>206</v>
      </c>
      <c r="AQ24" s="43">
        <v>206</v>
      </c>
      <c r="AR24" s="43">
        <v>208</v>
      </c>
    </row>
    <row r="25" spans="1:44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v>9.4284138945046864E-2</v>
      </c>
      <c r="F25" s="37">
        <v>0.90571586105495316</v>
      </c>
      <c r="G25" s="13">
        <v>454</v>
      </c>
      <c r="H25" s="13">
        <v>114</v>
      </c>
      <c r="I25" s="103"/>
      <c r="J25" s="103">
        <v>114</v>
      </c>
      <c r="K25" s="13">
        <v>114</v>
      </c>
      <c r="L25" s="13">
        <v>114</v>
      </c>
      <c r="M25" s="13">
        <v>112</v>
      </c>
      <c r="N25" s="13"/>
      <c r="O25" s="13">
        <v>454</v>
      </c>
      <c r="P25" s="153">
        <v>114</v>
      </c>
      <c r="Q25" s="153">
        <v>114</v>
      </c>
      <c r="R25" s="153">
        <v>114</v>
      </c>
      <c r="S25" s="153">
        <v>112</v>
      </c>
      <c r="T25" s="153"/>
      <c r="U25" s="13">
        <v>454</v>
      </c>
      <c r="V25" s="13">
        <v>114</v>
      </c>
      <c r="W25" s="13">
        <v>114</v>
      </c>
      <c r="X25" s="13">
        <v>114</v>
      </c>
      <c r="Y25" s="13">
        <v>112</v>
      </c>
      <c r="Z25" s="13"/>
      <c r="AA25" s="13">
        <v>454</v>
      </c>
      <c r="AB25" s="13">
        <v>114</v>
      </c>
      <c r="AC25" s="13">
        <v>114</v>
      </c>
      <c r="AD25" s="13">
        <v>114</v>
      </c>
      <c r="AE25" s="13">
        <v>38</v>
      </c>
      <c r="AF25" s="13">
        <v>38</v>
      </c>
      <c r="AG25" s="13">
        <v>38</v>
      </c>
      <c r="AH25" s="13">
        <v>112</v>
      </c>
      <c r="AI25" s="43">
        <v>43</v>
      </c>
      <c r="AJ25" s="43">
        <v>11</v>
      </c>
      <c r="AK25" s="43">
        <v>11</v>
      </c>
      <c r="AL25" s="43">
        <v>11</v>
      </c>
      <c r="AM25" s="43">
        <v>10</v>
      </c>
      <c r="AN25" s="43">
        <v>411</v>
      </c>
      <c r="AO25" s="43">
        <v>103</v>
      </c>
      <c r="AP25" s="43">
        <v>103</v>
      </c>
      <c r="AQ25" s="43">
        <v>103</v>
      </c>
      <c r="AR25" s="43">
        <v>102</v>
      </c>
    </row>
    <row r="26" spans="1:44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v>0.40482439695038119</v>
      </c>
      <c r="F26" s="37">
        <v>0.59517560304961881</v>
      </c>
      <c r="G26" s="13">
        <v>981</v>
      </c>
      <c r="H26" s="13">
        <v>245</v>
      </c>
      <c r="I26" s="103"/>
      <c r="J26" s="103">
        <v>245</v>
      </c>
      <c r="K26" s="13">
        <v>245</v>
      </c>
      <c r="L26" s="13">
        <v>245</v>
      </c>
      <c r="M26" s="13">
        <v>246</v>
      </c>
      <c r="N26" s="13"/>
      <c r="O26" s="13">
        <v>981</v>
      </c>
      <c r="P26" s="153">
        <v>245</v>
      </c>
      <c r="Q26" s="153">
        <v>245</v>
      </c>
      <c r="R26" s="153">
        <v>245</v>
      </c>
      <c r="S26" s="153">
        <v>246</v>
      </c>
      <c r="T26" s="153"/>
      <c r="U26" s="13">
        <v>981</v>
      </c>
      <c r="V26" s="13">
        <v>245</v>
      </c>
      <c r="W26" s="13">
        <v>245</v>
      </c>
      <c r="X26" s="13">
        <v>245</v>
      </c>
      <c r="Y26" s="13">
        <v>246</v>
      </c>
      <c r="Z26" s="13"/>
      <c r="AA26" s="13">
        <v>981</v>
      </c>
      <c r="AB26" s="13">
        <v>245</v>
      </c>
      <c r="AC26" s="13">
        <v>245</v>
      </c>
      <c r="AD26" s="13">
        <v>245</v>
      </c>
      <c r="AE26" s="13">
        <v>82</v>
      </c>
      <c r="AF26" s="13">
        <v>82</v>
      </c>
      <c r="AG26" s="13">
        <v>81</v>
      </c>
      <c r="AH26" s="13">
        <v>246</v>
      </c>
      <c r="AI26" s="43">
        <v>397</v>
      </c>
      <c r="AJ26" s="43">
        <v>99</v>
      </c>
      <c r="AK26" s="43">
        <v>99</v>
      </c>
      <c r="AL26" s="43">
        <v>99</v>
      </c>
      <c r="AM26" s="43">
        <v>100</v>
      </c>
      <c r="AN26" s="43">
        <v>584</v>
      </c>
      <c r="AO26" s="43">
        <v>146</v>
      </c>
      <c r="AP26" s="43">
        <v>146</v>
      </c>
      <c r="AQ26" s="43">
        <v>146</v>
      </c>
      <c r="AR26" s="43">
        <v>146</v>
      </c>
    </row>
    <row r="27" spans="1:44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v>8.6515873548560301E-2</v>
      </c>
      <c r="F27" s="37">
        <v>0.91348412645143973</v>
      </c>
      <c r="G27" s="13">
        <v>779</v>
      </c>
      <c r="H27" s="13">
        <v>195</v>
      </c>
      <c r="I27" s="103"/>
      <c r="J27" s="103">
        <v>195</v>
      </c>
      <c r="K27" s="13">
        <v>195</v>
      </c>
      <c r="L27" s="13">
        <v>195</v>
      </c>
      <c r="M27" s="13">
        <v>194</v>
      </c>
      <c r="N27" s="13"/>
      <c r="O27" s="13">
        <v>779</v>
      </c>
      <c r="P27" s="153">
        <v>195</v>
      </c>
      <c r="Q27" s="153">
        <v>195</v>
      </c>
      <c r="R27" s="153">
        <v>195</v>
      </c>
      <c r="S27" s="153">
        <v>194</v>
      </c>
      <c r="T27" s="153"/>
      <c r="U27" s="13">
        <v>779</v>
      </c>
      <c r="V27" s="13">
        <v>195</v>
      </c>
      <c r="W27" s="13">
        <v>195</v>
      </c>
      <c r="X27" s="13">
        <v>195</v>
      </c>
      <c r="Y27" s="13">
        <v>194</v>
      </c>
      <c r="Z27" s="13">
        <v>-15</v>
      </c>
      <c r="AA27" s="13">
        <v>764</v>
      </c>
      <c r="AB27" s="13">
        <v>195</v>
      </c>
      <c r="AC27" s="13">
        <v>180</v>
      </c>
      <c r="AD27" s="13">
        <v>195</v>
      </c>
      <c r="AE27" s="13">
        <v>65</v>
      </c>
      <c r="AF27" s="13">
        <v>65</v>
      </c>
      <c r="AG27" s="13">
        <v>65</v>
      </c>
      <c r="AH27" s="13">
        <v>194</v>
      </c>
      <c r="AI27" s="43">
        <v>66</v>
      </c>
      <c r="AJ27" s="43">
        <v>17</v>
      </c>
      <c r="AK27" s="43">
        <v>16</v>
      </c>
      <c r="AL27" s="43">
        <v>17</v>
      </c>
      <c r="AM27" s="43">
        <v>16</v>
      </c>
      <c r="AN27" s="43">
        <v>713</v>
      </c>
      <c r="AO27" s="43">
        <v>178</v>
      </c>
      <c r="AP27" s="43">
        <v>179</v>
      </c>
      <c r="AQ27" s="43">
        <v>178</v>
      </c>
      <c r="AR27" s="43">
        <v>178</v>
      </c>
    </row>
    <row r="28" spans="1:44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v>0.17885793321477969</v>
      </c>
      <c r="F28" s="37">
        <v>0.82114206678522028</v>
      </c>
      <c r="G28" s="13">
        <v>1492</v>
      </c>
      <c r="H28" s="13">
        <v>373</v>
      </c>
      <c r="I28" s="103"/>
      <c r="J28" s="103">
        <v>373</v>
      </c>
      <c r="K28" s="13">
        <v>373</v>
      </c>
      <c r="L28" s="13">
        <v>373</v>
      </c>
      <c r="M28" s="13">
        <v>373</v>
      </c>
      <c r="N28" s="13"/>
      <c r="O28" s="13">
        <v>1492</v>
      </c>
      <c r="P28" s="153">
        <v>373</v>
      </c>
      <c r="Q28" s="153">
        <v>373</v>
      </c>
      <c r="R28" s="153">
        <v>373</v>
      </c>
      <c r="S28" s="153">
        <v>373</v>
      </c>
      <c r="T28" s="153"/>
      <c r="U28" s="13">
        <v>1492</v>
      </c>
      <c r="V28" s="13">
        <v>373</v>
      </c>
      <c r="W28" s="13">
        <v>373</v>
      </c>
      <c r="X28" s="13">
        <v>373</v>
      </c>
      <c r="Y28" s="13">
        <v>373</v>
      </c>
      <c r="Z28" s="13">
        <v>-22</v>
      </c>
      <c r="AA28" s="13">
        <v>1470</v>
      </c>
      <c r="AB28" s="13">
        <v>373</v>
      </c>
      <c r="AC28" s="13">
        <v>351</v>
      </c>
      <c r="AD28" s="13">
        <v>373</v>
      </c>
      <c r="AE28" s="13">
        <v>124</v>
      </c>
      <c r="AF28" s="13">
        <v>124</v>
      </c>
      <c r="AG28" s="13">
        <v>125</v>
      </c>
      <c r="AH28" s="13">
        <v>373</v>
      </c>
      <c r="AI28" s="43">
        <v>263</v>
      </c>
      <c r="AJ28" s="43">
        <v>67</v>
      </c>
      <c r="AK28" s="43">
        <v>63</v>
      </c>
      <c r="AL28" s="43">
        <v>67</v>
      </c>
      <c r="AM28" s="43">
        <v>66</v>
      </c>
      <c r="AN28" s="43">
        <v>1229</v>
      </c>
      <c r="AO28" s="43">
        <v>306</v>
      </c>
      <c r="AP28" s="43">
        <v>310</v>
      </c>
      <c r="AQ28" s="43">
        <v>306</v>
      </c>
      <c r="AR28" s="43">
        <v>307</v>
      </c>
    </row>
    <row r="29" spans="1:44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v>6.9825982269891645E-2</v>
      </c>
      <c r="F29" s="37">
        <v>0.93017401773010833</v>
      </c>
      <c r="G29" s="13">
        <v>643</v>
      </c>
      <c r="H29" s="13">
        <v>161</v>
      </c>
      <c r="I29" s="103"/>
      <c r="J29" s="103">
        <v>161</v>
      </c>
      <c r="K29" s="13">
        <v>161</v>
      </c>
      <c r="L29" s="13">
        <v>161</v>
      </c>
      <c r="M29" s="13">
        <v>160</v>
      </c>
      <c r="N29" s="13"/>
      <c r="O29" s="13">
        <v>643</v>
      </c>
      <c r="P29" s="153">
        <v>161</v>
      </c>
      <c r="Q29" s="153">
        <v>161</v>
      </c>
      <c r="R29" s="153">
        <v>161</v>
      </c>
      <c r="S29" s="153">
        <v>160</v>
      </c>
      <c r="T29" s="153"/>
      <c r="U29" s="13">
        <v>643</v>
      </c>
      <c r="V29" s="13">
        <v>161</v>
      </c>
      <c r="W29" s="13">
        <v>161</v>
      </c>
      <c r="X29" s="13">
        <v>161</v>
      </c>
      <c r="Y29" s="13">
        <v>160</v>
      </c>
      <c r="Z29" s="13"/>
      <c r="AA29" s="13">
        <v>643</v>
      </c>
      <c r="AB29" s="13">
        <v>161</v>
      </c>
      <c r="AC29" s="13">
        <v>161</v>
      </c>
      <c r="AD29" s="13">
        <v>161</v>
      </c>
      <c r="AE29" s="13">
        <v>54</v>
      </c>
      <c r="AF29" s="13">
        <v>54</v>
      </c>
      <c r="AG29" s="13">
        <v>53</v>
      </c>
      <c r="AH29" s="13">
        <v>160</v>
      </c>
      <c r="AI29" s="43">
        <v>45</v>
      </c>
      <c r="AJ29" s="43">
        <v>11</v>
      </c>
      <c r="AK29" s="43">
        <v>11</v>
      </c>
      <c r="AL29" s="43">
        <v>11</v>
      </c>
      <c r="AM29" s="43">
        <v>12</v>
      </c>
      <c r="AN29" s="43">
        <v>598</v>
      </c>
      <c r="AO29" s="43">
        <v>150</v>
      </c>
      <c r="AP29" s="43">
        <v>150</v>
      </c>
      <c r="AQ29" s="43">
        <v>150</v>
      </c>
      <c r="AR29" s="43">
        <v>148</v>
      </c>
    </row>
    <row r="30" spans="1:44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v>0.12896792421472494</v>
      </c>
      <c r="F30" s="37">
        <v>0.87103207578527508</v>
      </c>
      <c r="G30" s="13">
        <v>973</v>
      </c>
      <c r="H30" s="13">
        <v>243</v>
      </c>
      <c r="I30" s="103"/>
      <c r="J30" s="103">
        <v>243</v>
      </c>
      <c r="K30" s="13">
        <v>243</v>
      </c>
      <c r="L30" s="13">
        <v>243</v>
      </c>
      <c r="M30" s="13">
        <v>244</v>
      </c>
      <c r="N30" s="13">
        <v>17</v>
      </c>
      <c r="O30" s="13">
        <v>990</v>
      </c>
      <c r="P30" s="153">
        <v>253</v>
      </c>
      <c r="Q30" s="153">
        <v>250</v>
      </c>
      <c r="R30" s="153">
        <v>243</v>
      </c>
      <c r="S30" s="153">
        <v>244</v>
      </c>
      <c r="T30" s="153"/>
      <c r="U30" s="13">
        <v>990</v>
      </c>
      <c r="V30" s="13">
        <v>253</v>
      </c>
      <c r="W30" s="13">
        <v>250</v>
      </c>
      <c r="X30" s="13">
        <v>243</v>
      </c>
      <c r="Y30" s="13">
        <v>244</v>
      </c>
      <c r="Z30" s="13"/>
      <c r="AA30" s="13">
        <v>990</v>
      </c>
      <c r="AB30" s="13">
        <v>253</v>
      </c>
      <c r="AC30" s="13">
        <v>250</v>
      </c>
      <c r="AD30" s="13">
        <v>243</v>
      </c>
      <c r="AE30" s="13">
        <v>81</v>
      </c>
      <c r="AF30" s="13">
        <v>81</v>
      </c>
      <c r="AG30" s="13">
        <v>81</v>
      </c>
      <c r="AH30" s="13">
        <v>244</v>
      </c>
      <c r="AI30" s="43">
        <v>128</v>
      </c>
      <c r="AJ30" s="43">
        <v>33</v>
      </c>
      <c r="AK30" s="43">
        <v>32</v>
      </c>
      <c r="AL30" s="43">
        <v>31</v>
      </c>
      <c r="AM30" s="43">
        <v>32</v>
      </c>
      <c r="AN30" s="43">
        <v>862</v>
      </c>
      <c r="AO30" s="43">
        <v>220</v>
      </c>
      <c r="AP30" s="43">
        <v>218</v>
      </c>
      <c r="AQ30" s="43">
        <v>212</v>
      </c>
      <c r="AR30" s="43">
        <v>212</v>
      </c>
    </row>
    <row r="31" spans="1:44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v>0.53672975122006972</v>
      </c>
      <c r="F31" s="37">
        <v>0.46327024877993028</v>
      </c>
      <c r="G31" s="13">
        <v>1483</v>
      </c>
      <c r="H31" s="13">
        <v>371</v>
      </c>
      <c r="I31" s="103"/>
      <c r="J31" s="103">
        <v>371</v>
      </c>
      <c r="K31" s="13">
        <v>371</v>
      </c>
      <c r="L31" s="13">
        <v>371</v>
      </c>
      <c r="M31" s="13">
        <v>370</v>
      </c>
      <c r="N31" s="13"/>
      <c r="O31" s="13">
        <v>1483</v>
      </c>
      <c r="P31" s="153">
        <v>371</v>
      </c>
      <c r="Q31" s="153">
        <v>371</v>
      </c>
      <c r="R31" s="153">
        <v>371</v>
      </c>
      <c r="S31" s="153">
        <v>370</v>
      </c>
      <c r="T31" s="153"/>
      <c r="U31" s="13">
        <v>1483</v>
      </c>
      <c r="V31" s="13">
        <v>371</v>
      </c>
      <c r="W31" s="13">
        <v>371</v>
      </c>
      <c r="X31" s="13">
        <v>371</v>
      </c>
      <c r="Y31" s="13">
        <v>370</v>
      </c>
      <c r="Z31" s="13">
        <v>-15</v>
      </c>
      <c r="AA31" s="13">
        <v>1468</v>
      </c>
      <c r="AB31" s="13">
        <v>371</v>
      </c>
      <c r="AC31" s="13">
        <v>356</v>
      </c>
      <c r="AD31" s="13">
        <v>371</v>
      </c>
      <c r="AE31" s="13">
        <v>124</v>
      </c>
      <c r="AF31" s="13">
        <v>124</v>
      </c>
      <c r="AG31" s="13">
        <v>123</v>
      </c>
      <c r="AH31" s="13">
        <v>370</v>
      </c>
      <c r="AI31" s="43">
        <v>788</v>
      </c>
      <c r="AJ31" s="43">
        <v>199</v>
      </c>
      <c r="AK31" s="43">
        <v>191</v>
      </c>
      <c r="AL31" s="43">
        <v>199</v>
      </c>
      <c r="AM31" s="43">
        <v>199</v>
      </c>
      <c r="AN31" s="43">
        <v>695</v>
      </c>
      <c r="AO31" s="43">
        <v>172</v>
      </c>
      <c r="AP31" s="43">
        <v>180</v>
      </c>
      <c r="AQ31" s="43">
        <v>172</v>
      </c>
      <c r="AR31" s="43">
        <v>171</v>
      </c>
    </row>
    <row r="32" spans="1:44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v>0.54520715889820803</v>
      </c>
      <c r="F32" s="37">
        <v>0.45479284110179197</v>
      </c>
      <c r="G32" s="13">
        <v>647</v>
      </c>
      <c r="H32" s="13">
        <v>162</v>
      </c>
      <c r="I32" s="103"/>
      <c r="J32" s="103">
        <v>162</v>
      </c>
      <c r="K32" s="13">
        <v>162</v>
      </c>
      <c r="L32" s="13">
        <v>162</v>
      </c>
      <c r="M32" s="13">
        <v>161</v>
      </c>
      <c r="N32" s="13"/>
      <c r="O32" s="13">
        <v>647</v>
      </c>
      <c r="P32" s="153">
        <v>162</v>
      </c>
      <c r="Q32" s="153">
        <v>162</v>
      </c>
      <c r="R32" s="153">
        <v>162</v>
      </c>
      <c r="S32" s="153">
        <v>161</v>
      </c>
      <c r="T32" s="153"/>
      <c r="U32" s="13">
        <v>647</v>
      </c>
      <c r="V32" s="13">
        <v>162</v>
      </c>
      <c r="W32" s="13">
        <v>162</v>
      </c>
      <c r="X32" s="13">
        <v>162</v>
      </c>
      <c r="Y32" s="13">
        <v>161</v>
      </c>
      <c r="Z32" s="13"/>
      <c r="AA32" s="13">
        <v>647</v>
      </c>
      <c r="AB32" s="13">
        <v>162</v>
      </c>
      <c r="AC32" s="13">
        <v>162</v>
      </c>
      <c r="AD32" s="13">
        <v>162</v>
      </c>
      <c r="AE32" s="13">
        <v>54</v>
      </c>
      <c r="AF32" s="13">
        <v>54</v>
      </c>
      <c r="AG32" s="13">
        <v>54</v>
      </c>
      <c r="AH32" s="13">
        <v>161</v>
      </c>
      <c r="AI32" s="43">
        <v>353</v>
      </c>
      <c r="AJ32" s="43">
        <v>88</v>
      </c>
      <c r="AK32" s="43">
        <v>88</v>
      </c>
      <c r="AL32" s="43">
        <v>88</v>
      </c>
      <c r="AM32" s="43">
        <v>89</v>
      </c>
      <c r="AN32" s="43">
        <v>294</v>
      </c>
      <c r="AO32" s="43">
        <v>74</v>
      </c>
      <c r="AP32" s="43">
        <v>74</v>
      </c>
      <c r="AQ32" s="43">
        <v>74</v>
      </c>
      <c r="AR32" s="43">
        <v>72</v>
      </c>
    </row>
    <row r="33" spans="1:44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v>0.53672975122006972</v>
      </c>
      <c r="F33" s="37">
        <v>0.46327024877993028</v>
      </c>
      <c r="G33" s="13">
        <v>1336</v>
      </c>
      <c r="H33" s="13">
        <v>334</v>
      </c>
      <c r="I33" s="103"/>
      <c r="J33" s="103">
        <v>334</v>
      </c>
      <c r="K33" s="13">
        <v>334</v>
      </c>
      <c r="L33" s="13">
        <v>334</v>
      </c>
      <c r="M33" s="13">
        <v>334</v>
      </c>
      <c r="N33" s="13">
        <v>2</v>
      </c>
      <c r="O33" s="13">
        <v>1338</v>
      </c>
      <c r="P33" s="153">
        <v>335</v>
      </c>
      <c r="Q33" s="153">
        <v>335</v>
      </c>
      <c r="R33" s="153">
        <v>334</v>
      </c>
      <c r="S33" s="153">
        <v>334</v>
      </c>
      <c r="T33" s="153">
        <v>6</v>
      </c>
      <c r="U33" s="13">
        <v>1344</v>
      </c>
      <c r="V33" s="13">
        <v>335</v>
      </c>
      <c r="W33" s="13">
        <v>341</v>
      </c>
      <c r="X33" s="13">
        <v>334</v>
      </c>
      <c r="Y33" s="13">
        <v>334</v>
      </c>
      <c r="Z33" s="103">
        <v>5</v>
      </c>
      <c r="AA33" s="13">
        <v>1349</v>
      </c>
      <c r="AB33" s="13">
        <v>335</v>
      </c>
      <c r="AC33" s="13">
        <v>341</v>
      </c>
      <c r="AD33" s="13">
        <v>339</v>
      </c>
      <c r="AE33" s="13">
        <v>116</v>
      </c>
      <c r="AF33" s="13">
        <v>111</v>
      </c>
      <c r="AG33" s="13">
        <v>112</v>
      </c>
      <c r="AH33" s="13">
        <v>334</v>
      </c>
      <c r="AI33" s="43">
        <v>724</v>
      </c>
      <c r="AJ33" s="43">
        <v>180</v>
      </c>
      <c r="AK33" s="43">
        <v>183</v>
      </c>
      <c r="AL33" s="43">
        <v>182</v>
      </c>
      <c r="AM33" s="43">
        <v>179</v>
      </c>
      <c r="AN33" s="43">
        <v>614</v>
      </c>
      <c r="AO33" s="43">
        <v>155</v>
      </c>
      <c r="AP33" s="43">
        <v>152</v>
      </c>
      <c r="AQ33" s="43">
        <v>152</v>
      </c>
      <c r="AR33" s="43">
        <v>155</v>
      </c>
    </row>
    <row r="34" spans="1:44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v>0.53672975122006972</v>
      </c>
      <c r="F34" s="37">
        <v>0.46327024877993028</v>
      </c>
      <c r="G34" s="13">
        <v>6713</v>
      </c>
      <c r="H34" s="13">
        <v>1678</v>
      </c>
      <c r="I34" s="103"/>
      <c r="J34" s="103">
        <v>1678</v>
      </c>
      <c r="K34" s="13">
        <v>1678</v>
      </c>
      <c r="L34" s="13">
        <v>1678</v>
      </c>
      <c r="M34" s="13">
        <v>1679</v>
      </c>
      <c r="N34" s="13"/>
      <c r="O34" s="13">
        <v>6713</v>
      </c>
      <c r="P34" s="153">
        <v>1678</v>
      </c>
      <c r="Q34" s="153">
        <v>1678</v>
      </c>
      <c r="R34" s="153">
        <v>1678</v>
      </c>
      <c r="S34" s="153">
        <v>1679</v>
      </c>
      <c r="T34" s="153"/>
      <c r="U34" s="13">
        <v>6713</v>
      </c>
      <c r="V34" s="13">
        <v>1678</v>
      </c>
      <c r="W34" s="13">
        <v>1678</v>
      </c>
      <c r="X34" s="13">
        <v>1678</v>
      </c>
      <c r="Y34" s="13">
        <v>1679</v>
      </c>
      <c r="Z34" s="103">
        <v>134</v>
      </c>
      <c r="AA34" s="13">
        <v>6847</v>
      </c>
      <c r="AB34" s="13">
        <v>1678</v>
      </c>
      <c r="AC34" s="13">
        <v>1678</v>
      </c>
      <c r="AD34" s="13">
        <v>1812</v>
      </c>
      <c r="AE34" s="13">
        <v>693</v>
      </c>
      <c r="AF34" s="13">
        <v>559</v>
      </c>
      <c r="AG34" s="13">
        <v>560</v>
      </c>
      <c r="AH34" s="13">
        <v>1679</v>
      </c>
      <c r="AI34" s="43">
        <v>3675</v>
      </c>
      <c r="AJ34" s="43">
        <v>901</v>
      </c>
      <c r="AK34" s="43">
        <v>901</v>
      </c>
      <c r="AL34" s="43">
        <v>973</v>
      </c>
      <c r="AM34" s="43">
        <v>900</v>
      </c>
      <c r="AN34" s="43">
        <v>3038</v>
      </c>
      <c r="AO34" s="43">
        <v>777</v>
      </c>
      <c r="AP34" s="43">
        <v>777</v>
      </c>
      <c r="AQ34" s="43">
        <v>705</v>
      </c>
      <c r="AR34" s="43">
        <v>779</v>
      </c>
    </row>
    <row r="35" spans="1:44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v>0.53672975122006972</v>
      </c>
      <c r="F35" s="37">
        <v>0.46327024877993028</v>
      </c>
      <c r="G35" s="13">
        <v>1472</v>
      </c>
      <c r="H35" s="13">
        <v>368</v>
      </c>
      <c r="I35" s="103"/>
      <c r="J35" s="103">
        <v>368</v>
      </c>
      <c r="K35" s="13">
        <v>368</v>
      </c>
      <c r="L35" s="13">
        <v>368</v>
      </c>
      <c r="M35" s="13">
        <v>368</v>
      </c>
      <c r="N35" s="13"/>
      <c r="O35" s="13">
        <v>1472</v>
      </c>
      <c r="P35" s="153">
        <v>368</v>
      </c>
      <c r="Q35" s="153">
        <v>368</v>
      </c>
      <c r="R35" s="153">
        <v>368</v>
      </c>
      <c r="S35" s="153">
        <v>368</v>
      </c>
      <c r="T35" s="153"/>
      <c r="U35" s="13">
        <v>1472</v>
      </c>
      <c r="V35" s="13">
        <v>368</v>
      </c>
      <c r="W35" s="13">
        <v>368</v>
      </c>
      <c r="X35" s="13">
        <v>368</v>
      </c>
      <c r="Y35" s="13">
        <v>368</v>
      </c>
      <c r="Z35" s="13"/>
      <c r="AA35" s="13">
        <v>1472</v>
      </c>
      <c r="AB35" s="13">
        <v>368</v>
      </c>
      <c r="AC35" s="13">
        <v>368</v>
      </c>
      <c r="AD35" s="13">
        <v>368</v>
      </c>
      <c r="AE35" s="13">
        <v>123</v>
      </c>
      <c r="AF35" s="13">
        <v>123</v>
      </c>
      <c r="AG35" s="13">
        <v>122</v>
      </c>
      <c r="AH35" s="13">
        <v>368</v>
      </c>
      <c r="AI35" s="43">
        <v>790</v>
      </c>
      <c r="AJ35" s="43">
        <v>198</v>
      </c>
      <c r="AK35" s="43">
        <v>198</v>
      </c>
      <c r="AL35" s="43">
        <v>198</v>
      </c>
      <c r="AM35" s="43">
        <v>196</v>
      </c>
      <c r="AN35" s="43">
        <v>682</v>
      </c>
      <c r="AO35" s="43">
        <v>170</v>
      </c>
      <c r="AP35" s="43">
        <v>170</v>
      </c>
      <c r="AQ35" s="43">
        <v>170</v>
      </c>
      <c r="AR35" s="43">
        <v>172</v>
      </c>
    </row>
    <row r="36" spans="1:44" ht="29.25" customHeight="1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v>0.53672975122006972</v>
      </c>
      <c r="F36" s="37">
        <v>0.46327024877993028</v>
      </c>
      <c r="G36" s="13">
        <v>104</v>
      </c>
      <c r="H36" s="13">
        <v>26</v>
      </c>
      <c r="I36" s="103"/>
      <c r="J36" s="103">
        <v>26</v>
      </c>
      <c r="K36" s="13">
        <v>26</v>
      </c>
      <c r="L36" s="13">
        <v>26</v>
      </c>
      <c r="M36" s="13">
        <v>26</v>
      </c>
      <c r="N36" s="13"/>
      <c r="O36" s="13">
        <v>104</v>
      </c>
      <c r="P36" s="153">
        <v>26</v>
      </c>
      <c r="Q36" s="153">
        <v>26</v>
      </c>
      <c r="R36" s="153">
        <v>26</v>
      </c>
      <c r="S36" s="153">
        <v>26</v>
      </c>
      <c r="T36" s="153"/>
      <c r="U36" s="13">
        <v>104</v>
      </c>
      <c r="V36" s="13">
        <v>26</v>
      </c>
      <c r="W36" s="13">
        <v>26</v>
      </c>
      <c r="X36" s="13">
        <v>26</v>
      </c>
      <c r="Y36" s="13">
        <v>26</v>
      </c>
      <c r="Z36" s="13"/>
      <c r="AA36" s="13">
        <v>104</v>
      </c>
      <c r="AB36" s="13">
        <v>26</v>
      </c>
      <c r="AC36" s="13">
        <v>26</v>
      </c>
      <c r="AD36" s="13">
        <v>26</v>
      </c>
      <c r="AE36" s="13">
        <v>9</v>
      </c>
      <c r="AF36" s="13">
        <v>9</v>
      </c>
      <c r="AG36" s="13">
        <v>8</v>
      </c>
      <c r="AH36" s="13">
        <v>26</v>
      </c>
      <c r="AI36" s="43">
        <v>56</v>
      </c>
      <c r="AJ36" s="43">
        <v>14</v>
      </c>
      <c r="AK36" s="43">
        <v>14</v>
      </c>
      <c r="AL36" s="43">
        <v>14</v>
      </c>
      <c r="AM36" s="43">
        <v>14</v>
      </c>
      <c r="AN36" s="43">
        <v>48</v>
      </c>
      <c r="AO36" s="43">
        <v>12</v>
      </c>
      <c r="AP36" s="43">
        <v>12</v>
      </c>
      <c r="AQ36" s="43">
        <v>12</v>
      </c>
      <c r="AR36" s="43">
        <v>12</v>
      </c>
    </row>
    <row r="37" spans="1:44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v>0.53672975122006972</v>
      </c>
      <c r="F37" s="37">
        <v>0.46327024877993028</v>
      </c>
      <c r="G37" s="13">
        <v>1228</v>
      </c>
      <c r="H37" s="13">
        <v>307</v>
      </c>
      <c r="I37" s="103"/>
      <c r="J37" s="103">
        <v>307</v>
      </c>
      <c r="K37" s="13">
        <v>307</v>
      </c>
      <c r="L37" s="13">
        <v>307</v>
      </c>
      <c r="M37" s="13">
        <v>307</v>
      </c>
      <c r="N37" s="13"/>
      <c r="O37" s="13">
        <v>1228</v>
      </c>
      <c r="P37" s="153">
        <v>307</v>
      </c>
      <c r="Q37" s="153">
        <v>307</v>
      </c>
      <c r="R37" s="153">
        <v>307</v>
      </c>
      <c r="S37" s="153">
        <v>307</v>
      </c>
      <c r="T37" s="153"/>
      <c r="U37" s="13">
        <v>1228</v>
      </c>
      <c r="V37" s="13">
        <v>307</v>
      </c>
      <c r="W37" s="13">
        <v>307</v>
      </c>
      <c r="X37" s="13">
        <v>307</v>
      </c>
      <c r="Y37" s="13">
        <v>307</v>
      </c>
      <c r="Z37" s="13"/>
      <c r="AA37" s="13">
        <v>1228</v>
      </c>
      <c r="AB37" s="13">
        <v>307</v>
      </c>
      <c r="AC37" s="13">
        <v>307</v>
      </c>
      <c r="AD37" s="13">
        <v>307</v>
      </c>
      <c r="AE37" s="13">
        <v>102</v>
      </c>
      <c r="AF37" s="13">
        <v>102</v>
      </c>
      <c r="AG37" s="13">
        <v>103</v>
      </c>
      <c r="AH37" s="13">
        <v>307</v>
      </c>
      <c r="AI37" s="43">
        <v>659</v>
      </c>
      <c r="AJ37" s="43">
        <v>165</v>
      </c>
      <c r="AK37" s="43">
        <v>165</v>
      </c>
      <c r="AL37" s="43">
        <v>165</v>
      </c>
      <c r="AM37" s="43">
        <v>164</v>
      </c>
      <c r="AN37" s="43">
        <v>569</v>
      </c>
      <c r="AO37" s="43">
        <v>142</v>
      </c>
      <c r="AP37" s="43">
        <v>142</v>
      </c>
      <c r="AQ37" s="43">
        <v>142</v>
      </c>
      <c r="AR37" s="43">
        <v>143</v>
      </c>
    </row>
    <row r="38" spans="1:44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v>0.53672975122006972</v>
      </c>
      <c r="F38" s="37">
        <v>0.46327024877993028</v>
      </c>
      <c r="G38" s="13">
        <v>0</v>
      </c>
      <c r="H38" s="13">
        <v>0</v>
      </c>
      <c r="I38" s="103"/>
      <c r="J38" s="103">
        <v>0</v>
      </c>
      <c r="K38" s="13">
        <v>0</v>
      </c>
      <c r="L38" s="13">
        <v>0</v>
      </c>
      <c r="M38" s="13">
        <v>0</v>
      </c>
      <c r="N38" s="13"/>
      <c r="O38" s="13">
        <v>0</v>
      </c>
      <c r="P38" s="153">
        <v>0</v>
      </c>
      <c r="Q38" s="153">
        <v>0</v>
      </c>
      <c r="R38" s="153">
        <v>0</v>
      </c>
      <c r="S38" s="153">
        <v>0</v>
      </c>
      <c r="T38" s="153"/>
      <c r="U38" s="13">
        <v>0</v>
      </c>
      <c r="V38" s="13">
        <v>0</v>
      </c>
      <c r="W38" s="13">
        <v>0</v>
      </c>
      <c r="X38" s="13">
        <v>0</v>
      </c>
      <c r="Y38" s="13">
        <v>0</v>
      </c>
      <c r="Z38" s="13"/>
      <c r="AA38" s="13">
        <v>0</v>
      </c>
      <c r="AB38" s="13">
        <v>0</v>
      </c>
      <c r="AC38" s="13">
        <v>0</v>
      </c>
      <c r="AD38" s="13">
        <v>0</v>
      </c>
      <c r="AE38" s="13">
        <v>0</v>
      </c>
      <c r="AF38" s="13">
        <v>0</v>
      </c>
      <c r="AG38" s="13">
        <v>0</v>
      </c>
      <c r="AH38" s="13">
        <v>0</v>
      </c>
      <c r="AI38" s="43">
        <v>0</v>
      </c>
      <c r="AJ38" s="43">
        <v>0</v>
      </c>
      <c r="AK38" s="43">
        <v>0</v>
      </c>
      <c r="AL38" s="43">
        <v>0</v>
      </c>
      <c r="AM38" s="43">
        <v>0</v>
      </c>
      <c r="AN38" s="43">
        <v>0</v>
      </c>
      <c r="AO38" s="43">
        <v>0</v>
      </c>
      <c r="AP38" s="43">
        <v>0</v>
      </c>
      <c r="AQ38" s="43">
        <v>0</v>
      </c>
      <c r="AR38" s="43">
        <v>0</v>
      </c>
    </row>
    <row r="39" spans="1:44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v>0.53672975122006972</v>
      </c>
      <c r="F39" s="37">
        <v>0.46327024877993028</v>
      </c>
      <c r="G39" s="13">
        <v>650</v>
      </c>
      <c r="H39" s="13">
        <v>163</v>
      </c>
      <c r="I39" s="103"/>
      <c r="J39" s="103">
        <v>163</v>
      </c>
      <c r="K39" s="13">
        <v>163</v>
      </c>
      <c r="L39" s="13">
        <v>163</v>
      </c>
      <c r="M39" s="13">
        <v>161</v>
      </c>
      <c r="N39" s="13">
        <v>25</v>
      </c>
      <c r="O39" s="13">
        <v>675</v>
      </c>
      <c r="P39" s="153">
        <v>178</v>
      </c>
      <c r="Q39" s="153">
        <v>173</v>
      </c>
      <c r="R39" s="153">
        <v>163</v>
      </c>
      <c r="S39" s="153">
        <v>161</v>
      </c>
      <c r="T39" s="153"/>
      <c r="U39" s="13">
        <v>675</v>
      </c>
      <c r="V39" s="13">
        <v>178</v>
      </c>
      <c r="W39" s="13">
        <v>173</v>
      </c>
      <c r="X39" s="13">
        <v>163</v>
      </c>
      <c r="Y39" s="13">
        <v>161</v>
      </c>
      <c r="Z39" s="103">
        <v>5</v>
      </c>
      <c r="AA39" s="13">
        <v>680</v>
      </c>
      <c r="AB39" s="13">
        <v>178</v>
      </c>
      <c r="AC39" s="13">
        <v>173</v>
      </c>
      <c r="AD39" s="13">
        <v>168</v>
      </c>
      <c r="AE39" s="13">
        <v>59</v>
      </c>
      <c r="AF39" s="13">
        <v>54</v>
      </c>
      <c r="AG39" s="13">
        <v>55</v>
      </c>
      <c r="AH39" s="13">
        <v>161</v>
      </c>
      <c r="AI39" s="43">
        <v>365</v>
      </c>
      <c r="AJ39" s="43">
        <v>96</v>
      </c>
      <c r="AK39" s="43">
        <v>93</v>
      </c>
      <c r="AL39" s="43">
        <v>90</v>
      </c>
      <c r="AM39" s="43">
        <v>86</v>
      </c>
      <c r="AN39" s="43">
        <v>310</v>
      </c>
      <c r="AO39" s="43">
        <v>82</v>
      </c>
      <c r="AP39" s="43">
        <v>80</v>
      </c>
      <c r="AQ39" s="43">
        <v>73</v>
      </c>
      <c r="AR39" s="43">
        <v>75</v>
      </c>
    </row>
    <row r="40" spans="1:44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v>0.53672975122006972</v>
      </c>
      <c r="F40" s="37">
        <v>0.46327024877993028</v>
      </c>
      <c r="G40" s="13">
        <v>0</v>
      </c>
      <c r="H40" s="13">
        <v>0</v>
      </c>
      <c r="I40" s="103"/>
      <c r="J40" s="103">
        <v>0</v>
      </c>
      <c r="K40" s="13">
        <v>0</v>
      </c>
      <c r="L40" s="13">
        <v>0</v>
      </c>
      <c r="M40" s="13">
        <v>0</v>
      </c>
      <c r="N40" s="13"/>
      <c r="O40" s="13">
        <v>0</v>
      </c>
      <c r="P40" s="153">
        <v>0</v>
      </c>
      <c r="Q40" s="153">
        <v>0</v>
      </c>
      <c r="R40" s="153">
        <v>0</v>
      </c>
      <c r="S40" s="153">
        <v>0</v>
      </c>
      <c r="T40" s="153"/>
      <c r="U40" s="13">
        <v>0</v>
      </c>
      <c r="V40" s="13">
        <v>0</v>
      </c>
      <c r="W40" s="13">
        <v>0</v>
      </c>
      <c r="X40" s="13">
        <v>0</v>
      </c>
      <c r="Y40" s="13">
        <v>0</v>
      </c>
      <c r="Z40" s="13"/>
      <c r="AA40" s="13">
        <v>0</v>
      </c>
      <c r="AB40" s="13">
        <v>0</v>
      </c>
      <c r="AC40" s="13">
        <v>0</v>
      </c>
      <c r="AD40" s="13">
        <v>0</v>
      </c>
      <c r="AE40" s="13">
        <v>0</v>
      </c>
      <c r="AF40" s="13">
        <v>0</v>
      </c>
      <c r="AG40" s="13">
        <v>0</v>
      </c>
      <c r="AH40" s="13">
        <v>0</v>
      </c>
      <c r="AI40" s="43">
        <v>0</v>
      </c>
      <c r="AJ40" s="43">
        <v>0</v>
      </c>
      <c r="AK40" s="43">
        <v>0</v>
      </c>
      <c r="AL40" s="43">
        <v>0</v>
      </c>
      <c r="AM40" s="43">
        <v>0</v>
      </c>
      <c r="AN40" s="43">
        <v>0</v>
      </c>
      <c r="AO40" s="43">
        <v>0</v>
      </c>
      <c r="AP40" s="43">
        <v>0</v>
      </c>
      <c r="AQ40" s="43">
        <v>0</v>
      </c>
      <c r="AR40" s="43">
        <v>0</v>
      </c>
    </row>
    <row r="41" spans="1:44" ht="30" x14ac:dyDescent="0.2">
      <c r="A41" s="27">
        <v>35</v>
      </c>
      <c r="B41" s="3" t="s">
        <v>59</v>
      </c>
      <c r="C41" s="63">
        <v>441457</v>
      </c>
      <c r="D41" s="63">
        <v>381037</v>
      </c>
      <c r="E41" s="37">
        <v>0.53672975122006972</v>
      </c>
      <c r="F41" s="37">
        <v>0.46327024877993028</v>
      </c>
      <c r="G41" s="13">
        <v>0</v>
      </c>
      <c r="H41" s="13">
        <v>0</v>
      </c>
      <c r="I41" s="103"/>
      <c r="J41" s="103">
        <v>0</v>
      </c>
      <c r="K41" s="13">
        <v>0</v>
      </c>
      <c r="L41" s="13">
        <v>0</v>
      </c>
      <c r="M41" s="13">
        <v>0</v>
      </c>
      <c r="N41" s="13"/>
      <c r="O41" s="13">
        <v>0</v>
      </c>
      <c r="P41" s="153">
        <v>0</v>
      </c>
      <c r="Q41" s="153">
        <v>0</v>
      </c>
      <c r="R41" s="153">
        <v>0</v>
      </c>
      <c r="S41" s="153">
        <v>0</v>
      </c>
      <c r="T41" s="153"/>
      <c r="U41" s="13">
        <v>0</v>
      </c>
      <c r="V41" s="13">
        <v>0</v>
      </c>
      <c r="W41" s="13">
        <v>0</v>
      </c>
      <c r="X41" s="13">
        <v>0</v>
      </c>
      <c r="Y41" s="13">
        <v>0</v>
      </c>
      <c r="Z41" s="13"/>
      <c r="AA41" s="13">
        <v>0</v>
      </c>
      <c r="AB41" s="13">
        <v>0</v>
      </c>
      <c r="AC41" s="13">
        <v>0</v>
      </c>
      <c r="AD41" s="13">
        <v>0</v>
      </c>
      <c r="AE41" s="13">
        <v>0</v>
      </c>
      <c r="AF41" s="13">
        <v>0</v>
      </c>
      <c r="AG41" s="13">
        <v>0</v>
      </c>
      <c r="AH41" s="13">
        <v>0</v>
      </c>
      <c r="AI41" s="43">
        <v>0</v>
      </c>
      <c r="AJ41" s="43">
        <v>0</v>
      </c>
      <c r="AK41" s="43">
        <v>0</v>
      </c>
      <c r="AL41" s="43">
        <v>0</v>
      </c>
      <c r="AM41" s="43">
        <v>0</v>
      </c>
      <c r="AN41" s="43">
        <v>0</v>
      </c>
      <c r="AO41" s="43">
        <v>0</v>
      </c>
      <c r="AP41" s="43">
        <v>0</v>
      </c>
      <c r="AQ41" s="43">
        <v>0</v>
      </c>
      <c r="AR41" s="43">
        <v>0</v>
      </c>
    </row>
    <row r="42" spans="1:44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v>0.74116272275781481</v>
      </c>
      <c r="F42" s="37">
        <v>0.25883727724218519</v>
      </c>
      <c r="G42" s="13">
        <v>4259</v>
      </c>
      <c r="H42" s="13">
        <v>1065</v>
      </c>
      <c r="I42" s="103"/>
      <c r="J42" s="103">
        <v>1065</v>
      </c>
      <c r="K42" s="13">
        <v>1065</v>
      </c>
      <c r="L42" s="13">
        <v>1065</v>
      </c>
      <c r="M42" s="13">
        <v>1064</v>
      </c>
      <c r="N42" s="13">
        <v>-397</v>
      </c>
      <c r="O42" s="13">
        <v>3862</v>
      </c>
      <c r="P42" s="153">
        <v>827</v>
      </c>
      <c r="Q42" s="153">
        <v>906</v>
      </c>
      <c r="R42" s="153">
        <v>1065</v>
      </c>
      <c r="S42" s="153">
        <v>1064</v>
      </c>
      <c r="T42" s="153"/>
      <c r="U42" s="13">
        <v>3862</v>
      </c>
      <c r="V42" s="13">
        <v>827</v>
      </c>
      <c r="W42" s="13">
        <v>906</v>
      </c>
      <c r="X42" s="13">
        <v>1065</v>
      </c>
      <c r="Y42" s="13">
        <v>1064</v>
      </c>
      <c r="Z42" s="13"/>
      <c r="AA42" s="13">
        <v>3862</v>
      </c>
      <c r="AB42" s="13">
        <v>827</v>
      </c>
      <c r="AC42" s="13">
        <v>906</v>
      </c>
      <c r="AD42" s="13">
        <v>1065</v>
      </c>
      <c r="AE42" s="13">
        <v>355</v>
      </c>
      <c r="AF42" s="13">
        <v>355</v>
      </c>
      <c r="AG42" s="13">
        <v>355</v>
      </c>
      <c r="AH42" s="13">
        <v>1064</v>
      </c>
      <c r="AI42" s="43">
        <v>2862</v>
      </c>
      <c r="AJ42" s="43">
        <v>613</v>
      </c>
      <c r="AK42" s="43">
        <v>671</v>
      </c>
      <c r="AL42" s="43">
        <v>789</v>
      </c>
      <c r="AM42" s="43">
        <v>789</v>
      </c>
      <c r="AN42" s="43">
        <v>1000</v>
      </c>
      <c r="AO42" s="43">
        <v>214</v>
      </c>
      <c r="AP42" s="43">
        <v>235</v>
      </c>
      <c r="AQ42" s="43">
        <v>276</v>
      </c>
      <c r="AR42" s="43">
        <v>275</v>
      </c>
    </row>
    <row r="43" spans="1:44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v>0.85350083657091003</v>
      </c>
      <c r="F43" s="37">
        <v>0.14649916342908997</v>
      </c>
      <c r="G43" s="13">
        <v>3097</v>
      </c>
      <c r="H43" s="13">
        <v>774</v>
      </c>
      <c r="I43" s="103"/>
      <c r="J43" s="103">
        <v>774</v>
      </c>
      <c r="K43" s="13">
        <v>774</v>
      </c>
      <c r="L43" s="13">
        <v>774</v>
      </c>
      <c r="M43" s="13">
        <v>775</v>
      </c>
      <c r="N43" s="13"/>
      <c r="O43" s="13">
        <v>3097</v>
      </c>
      <c r="P43" s="153">
        <v>774</v>
      </c>
      <c r="Q43" s="153">
        <v>774</v>
      </c>
      <c r="R43" s="153">
        <v>774</v>
      </c>
      <c r="S43" s="153">
        <v>775</v>
      </c>
      <c r="T43" s="153"/>
      <c r="U43" s="13">
        <v>3097</v>
      </c>
      <c r="V43" s="13">
        <v>774</v>
      </c>
      <c r="W43" s="13">
        <v>774</v>
      </c>
      <c r="X43" s="13">
        <v>774</v>
      </c>
      <c r="Y43" s="13">
        <v>775</v>
      </c>
      <c r="Z43" s="13"/>
      <c r="AA43" s="13">
        <v>3097</v>
      </c>
      <c r="AB43" s="13">
        <v>774</v>
      </c>
      <c r="AC43" s="13">
        <v>774</v>
      </c>
      <c r="AD43" s="13">
        <v>774</v>
      </c>
      <c r="AE43" s="13">
        <v>258</v>
      </c>
      <c r="AF43" s="13">
        <v>258</v>
      </c>
      <c r="AG43" s="13">
        <v>258</v>
      </c>
      <c r="AH43" s="13">
        <v>775</v>
      </c>
      <c r="AI43" s="43">
        <v>2643</v>
      </c>
      <c r="AJ43" s="43">
        <v>661</v>
      </c>
      <c r="AK43" s="43">
        <v>661</v>
      </c>
      <c r="AL43" s="43">
        <v>661</v>
      </c>
      <c r="AM43" s="43">
        <v>660</v>
      </c>
      <c r="AN43" s="43">
        <v>454</v>
      </c>
      <c r="AO43" s="43">
        <v>113</v>
      </c>
      <c r="AP43" s="43">
        <v>113</v>
      </c>
      <c r="AQ43" s="43">
        <v>113</v>
      </c>
      <c r="AR43" s="43">
        <v>115</v>
      </c>
    </row>
    <row r="44" spans="1:44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v>0.84297417297229693</v>
      </c>
      <c r="F44" s="37">
        <v>0.15702582702770307</v>
      </c>
      <c r="G44" s="13">
        <v>4342</v>
      </c>
      <c r="H44" s="13">
        <v>1086</v>
      </c>
      <c r="I44" s="103"/>
      <c r="J44" s="103">
        <v>1086</v>
      </c>
      <c r="K44" s="13">
        <v>1086</v>
      </c>
      <c r="L44" s="13">
        <v>1086</v>
      </c>
      <c r="M44" s="13">
        <v>1084</v>
      </c>
      <c r="N44" s="13">
        <v>143</v>
      </c>
      <c r="O44" s="13">
        <v>4485</v>
      </c>
      <c r="P44" s="153">
        <v>1172</v>
      </c>
      <c r="Q44" s="153">
        <v>1143</v>
      </c>
      <c r="R44" s="153">
        <v>1086</v>
      </c>
      <c r="S44" s="153">
        <v>1084</v>
      </c>
      <c r="T44" s="153">
        <v>13</v>
      </c>
      <c r="U44" s="13">
        <v>4498</v>
      </c>
      <c r="V44" s="13">
        <v>1172</v>
      </c>
      <c r="W44" s="13">
        <v>1156</v>
      </c>
      <c r="X44" s="13">
        <v>1086</v>
      </c>
      <c r="Y44" s="13">
        <v>1084</v>
      </c>
      <c r="Z44" s="13"/>
      <c r="AA44" s="13">
        <v>4498</v>
      </c>
      <c r="AB44" s="13">
        <v>1172</v>
      </c>
      <c r="AC44" s="13">
        <v>1156</v>
      </c>
      <c r="AD44" s="13">
        <v>1086</v>
      </c>
      <c r="AE44" s="13">
        <v>362</v>
      </c>
      <c r="AF44" s="13">
        <v>362</v>
      </c>
      <c r="AG44" s="13">
        <v>362</v>
      </c>
      <c r="AH44" s="13">
        <v>1084</v>
      </c>
      <c r="AI44" s="43">
        <v>3792</v>
      </c>
      <c r="AJ44" s="43">
        <v>988</v>
      </c>
      <c r="AK44" s="43">
        <v>974</v>
      </c>
      <c r="AL44" s="43">
        <v>915</v>
      </c>
      <c r="AM44" s="43">
        <v>915</v>
      </c>
      <c r="AN44" s="43">
        <v>693</v>
      </c>
      <c r="AO44" s="43">
        <v>184</v>
      </c>
      <c r="AP44" s="43">
        <v>169</v>
      </c>
      <c r="AQ44" s="43">
        <v>171</v>
      </c>
      <c r="AR44" s="43">
        <v>169</v>
      </c>
    </row>
    <row r="45" spans="1:44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v>0.81468540747096441</v>
      </c>
      <c r="F45" s="37">
        <v>0.18531459252903559</v>
      </c>
      <c r="G45" s="13">
        <v>3376</v>
      </c>
      <c r="H45" s="13">
        <v>844</v>
      </c>
      <c r="I45" s="103"/>
      <c r="J45" s="103">
        <v>844</v>
      </c>
      <c r="K45" s="13">
        <v>844</v>
      </c>
      <c r="L45" s="13">
        <v>844</v>
      </c>
      <c r="M45" s="13">
        <v>844</v>
      </c>
      <c r="N45" s="13">
        <v>61</v>
      </c>
      <c r="O45" s="13">
        <v>3437</v>
      </c>
      <c r="P45" s="153">
        <v>881</v>
      </c>
      <c r="Q45" s="153">
        <v>868</v>
      </c>
      <c r="R45" s="153">
        <v>844</v>
      </c>
      <c r="S45" s="153">
        <v>844</v>
      </c>
      <c r="T45" s="153"/>
      <c r="U45" s="13">
        <v>3437</v>
      </c>
      <c r="V45" s="13">
        <v>881</v>
      </c>
      <c r="W45" s="13">
        <v>868</v>
      </c>
      <c r="X45" s="13">
        <v>844</v>
      </c>
      <c r="Y45" s="13">
        <v>844</v>
      </c>
      <c r="Z45" s="13"/>
      <c r="AA45" s="13">
        <v>3437</v>
      </c>
      <c r="AB45" s="13">
        <v>881</v>
      </c>
      <c r="AC45" s="13">
        <v>868</v>
      </c>
      <c r="AD45" s="13">
        <v>844</v>
      </c>
      <c r="AE45" s="13">
        <v>281</v>
      </c>
      <c r="AF45" s="13">
        <v>281</v>
      </c>
      <c r="AG45" s="13">
        <v>282</v>
      </c>
      <c r="AH45" s="13">
        <v>844</v>
      </c>
      <c r="AI45" s="43">
        <v>2800</v>
      </c>
      <c r="AJ45" s="43">
        <v>718</v>
      </c>
      <c r="AK45" s="43">
        <v>707</v>
      </c>
      <c r="AL45" s="43">
        <v>688</v>
      </c>
      <c r="AM45" s="43">
        <v>687</v>
      </c>
      <c r="AN45" s="43">
        <v>637</v>
      </c>
      <c r="AO45" s="43">
        <v>163</v>
      </c>
      <c r="AP45" s="43">
        <v>161</v>
      </c>
      <c r="AQ45" s="43">
        <v>156</v>
      </c>
      <c r="AR45" s="43">
        <v>157</v>
      </c>
    </row>
    <row r="46" spans="1:44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v>0.54520715889820803</v>
      </c>
      <c r="F46" s="37">
        <v>0.45479284110179197</v>
      </c>
      <c r="G46" s="13">
        <v>0</v>
      </c>
      <c r="H46" s="13">
        <v>0</v>
      </c>
      <c r="I46" s="103"/>
      <c r="J46" s="103">
        <v>0</v>
      </c>
      <c r="K46" s="13">
        <v>0</v>
      </c>
      <c r="L46" s="13">
        <v>0</v>
      </c>
      <c r="M46" s="13">
        <v>0</v>
      </c>
      <c r="N46" s="13"/>
      <c r="O46" s="13">
        <v>0</v>
      </c>
      <c r="P46" s="153">
        <v>0</v>
      </c>
      <c r="Q46" s="153">
        <v>0</v>
      </c>
      <c r="R46" s="153">
        <v>0</v>
      </c>
      <c r="S46" s="153">
        <v>0</v>
      </c>
      <c r="T46" s="153"/>
      <c r="U46" s="13">
        <v>0</v>
      </c>
      <c r="V46" s="13">
        <v>0</v>
      </c>
      <c r="W46" s="13">
        <v>0</v>
      </c>
      <c r="X46" s="13">
        <v>0</v>
      </c>
      <c r="Y46" s="13">
        <v>0</v>
      </c>
      <c r="Z46" s="13"/>
      <c r="AA46" s="13">
        <v>0</v>
      </c>
      <c r="AB46" s="13">
        <v>0</v>
      </c>
      <c r="AC46" s="13">
        <v>0</v>
      </c>
      <c r="AD46" s="13">
        <v>0</v>
      </c>
      <c r="AE46" s="13">
        <v>0</v>
      </c>
      <c r="AF46" s="13">
        <v>0</v>
      </c>
      <c r="AG46" s="13">
        <v>0</v>
      </c>
      <c r="AH46" s="13">
        <v>0</v>
      </c>
      <c r="AI46" s="43">
        <v>0</v>
      </c>
      <c r="AJ46" s="43">
        <v>0</v>
      </c>
      <c r="AK46" s="43">
        <v>0</v>
      </c>
      <c r="AL46" s="43">
        <v>0</v>
      </c>
      <c r="AM46" s="43">
        <v>0</v>
      </c>
      <c r="AN46" s="43">
        <v>0</v>
      </c>
      <c r="AO46" s="43">
        <v>0</v>
      </c>
      <c r="AP46" s="43">
        <v>0</v>
      </c>
      <c r="AQ46" s="43">
        <v>0</v>
      </c>
      <c r="AR46" s="43">
        <v>0</v>
      </c>
    </row>
    <row r="47" spans="1:44" ht="30" x14ac:dyDescent="0.2">
      <c r="A47" s="27">
        <v>41</v>
      </c>
      <c r="B47" s="3" t="s">
        <v>33</v>
      </c>
      <c r="C47" s="63">
        <v>441457</v>
      </c>
      <c r="D47" s="63">
        <v>381037</v>
      </c>
      <c r="E47" s="37">
        <v>0.53672975122006972</v>
      </c>
      <c r="F47" s="37">
        <v>0.46327024877993028</v>
      </c>
      <c r="G47" s="13">
        <v>0</v>
      </c>
      <c r="H47" s="13">
        <v>0</v>
      </c>
      <c r="I47" s="103"/>
      <c r="J47" s="103">
        <v>0</v>
      </c>
      <c r="K47" s="13">
        <v>0</v>
      </c>
      <c r="L47" s="13">
        <v>0</v>
      </c>
      <c r="M47" s="13">
        <v>0</v>
      </c>
      <c r="N47" s="13"/>
      <c r="O47" s="13">
        <v>0</v>
      </c>
      <c r="P47" s="153">
        <v>0</v>
      </c>
      <c r="Q47" s="153">
        <v>0</v>
      </c>
      <c r="R47" s="153">
        <v>0</v>
      </c>
      <c r="S47" s="153">
        <v>0</v>
      </c>
      <c r="T47" s="153"/>
      <c r="U47" s="13">
        <v>0</v>
      </c>
      <c r="V47" s="13">
        <v>0</v>
      </c>
      <c r="W47" s="13">
        <v>0</v>
      </c>
      <c r="X47" s="13">
        <v>0</v>
      </c>
      <c r="Y47" s="13">
        <v>0</v>
      </c>
      <c r="Z47" s="13"/>
      <c r="AA47" s="13">
        <v>0</v>
      </c>
      <c r="AB47" s="13">
        <v>0</v>
      </c>
      <c r="AC47" s="13">
        <v>0</v>
      </c>
      <c r="AD47" s="13">
        <v>0</v>
      </c>
      <c r="AE47" s="13">
        <v>0</v>
      </c>
      <c r="AF47" s="13">
        <v>0</v>
      </c>
      <c r="AG47" s="13">
        <v>0</v>
      </c>
      <c r="AH47" s="13">
        <v>0</v>
      </c>
      <c r="AI47" s="43">
        <v>0</v>
      </c>
      <c r="AJ47" s="43">
        <v>0</v>
      </c>
      <c r="AK47" s="43">
        <v>0</v>
      </c>
      <c r="AL47" s="43">
        <v>0</v>
      </c>
      <c r="AM47" s="43">
        <v>0</v>
      </c>
      <c r="AN47" s="43">
        <v>0</v>
      </c>
      <c r="AO47" s="43">
        <v>0</v>
      </c>
      <c r="AP47" s="43">
        <v>0</v>
      </c>
      <c r="AQ47" s="43">
        <v>0</v>
      </c>
      <c r="AR47" s="43">
        <v>0</v>
      </c>
    </row>
    <row r="48" spans="1:44" x14ac:dyDescent="0.2">
      <c r="A48" s="27">
        <v>42</v>
      </c>
      <c r="B48" s="3" t="s">
        <v>34</v>
      </c>
      <c r="C48" s="63">
        <v>441457</v>
      </c>
      <c r="D48" s="63">
        <v>381037</v>
      </c>
      <c r="E48" s="37">
        <v>0.53672975122006972</v>
      </c>
      <c r="F48" s="37">
        <v>0.46327024877993028</v>
      </c>
      <c r="G48" s="13">
        <v>260</v>
      </c>
      <c r="H48" s="13">
        <v>65</v>
      </c>
      <c r="I48" s="103"/>
      <c r="J48" s="103">
        <v>65</v>
      </c>
      <c r="K48" s="13">
        <v>65</v>
      </c>
      <c r="L48" s="13">
        <v>65</v>
      </c>
      <c r="M48" s="13">
        <v>65</v>
      </c>
      <c r="N48" s="13"/>
      <c r="O48" s="13">
        <v>260</v>
      </c>
      <c r="P48" s="153">
        <v>65</v>
      </c>
      <c r="Q48" s="153">
        <v>65</v>
      </c>
      <c r="R48" s="153">
        <v>65</v>
      </c>
      <c r="S48" s="153">
        <v>65</v>
      </c>
      <c r="T48" s="153"/>
      <c r="U48" s="13">
        <v>260</v>
      </c>
      <c r="V48" s="13">
        <v>65</v>
      </c>
      <c r="W48" s="13">
        <v>65</v>
      </c>
      <c r="X48" s="13">
        <v>65</v>
      </c>
      <c r="Y48" s="13">
        <v>65</v>
      </c>
      <c r="Z48" s="13"/>
      <c r="AA48" s="13">
        <v>260</v>
      </c>
      <c r="AB48" s="13">
        <v>65</v>
      </c>
      <c r="AC48" s="13">
        <v>65</v>
      </c>
      <c r="AD48" s="13">
        <v>65</v>
      </c>
      <c r="AE48" s="13">
        <v>22</v>
      </c>
      <c r="AF48" s="13">
        <v>22</v>
      </c>
      <c r="AG48" s="13">
        <v>21</v>
      </c>
      <c r="AH48" s="13">
        <v>65</v>
      </c>
      <c r="AI48" s="43">
        <v>140</v>
      </c>
      <c r="AJ48" s="43">
        <v>35</v>
      </c>
      <c r="AK48" s="43">
        <v>35</v>
      </c>
      <c r="AL48" s="43">
        <v>35</v>
      </c>
      <c r="AM48" s="43">
        <v>35</v>
      </c>
      <c r="AN48" s="43">
        <v>120</v>
      </c>
      <c r="AO48" s="43">
        <v>30</v>
      </c>
      <c r="AP48" s="43">
        <v>30</v>
      </c>
      <c r="AQ48" s="43">
        <v>30</v>
      </c>
      <c r="AR48" s="43">
        <v>30</v>
      </c>
    </row>
    <row r="49" spans="1:44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v>0.4304814287422416</v>
      </c>
      <c r="F49" s="37">
        <v>0.5695185712577584</v>
      </c>
      <c r="G49" s="13">
        <v>1300</v>
      </c>
      <c r="H49" s="13">
        <v>325</v>
      </c>
      <c r="I49" s="103"/>
      <c r="J49" s="103">
        <v>325</v>
      </c>
      <c r="K49" s="13">
        <v>325</v>
      </c>
      <c r="L49" s="13">
        <v>325</v>
      </c>
      <c r="M49" s="13">
        <v>325</v>
      </c>
      <c r="N49" s="13"/>
      <c r="O49" s="13">
        <v>1300</v>
      </c>
      <c r="P49" s="153">
        <v>325</v>
      </c>
      <c r="Q49" s="153">
        <v>325</v>
      </c>
      <c r="R49" s="153">
        <v>325</v>
      </c>
      <c r="S49" s="153">
        <v>325</v>
      </c>
      <c r="T49" s="153"/>
      <c r="U49" s="13">
        <v>1300</v>
      </c>
      <c r="V49" s="13">
        <v>325</v>
      </c>
      <c r="W49" s="13">
        <v>325</v>
      </c>
      <c r="X49" s="13">
        <v>325</v>
      </c>
      <c r="Y49" s="13">
        <v>325</v>
      </c>
      <c r="Z49" s="13"/>
      <c r="AA49" s="13">
        <v>1300</v>
      </c>
      <c r="AB49" s="13">
        <v>325</v>
      </c>
      <c r="AC49" s="13">
        <v>325</v>
      </c>
      <c r="AD49" s="13">
        <v>325</v>
      </c>
      <c r="AE49" s="13">
        <v>108</v>
      </c>
      <c r="AF49" s="13">
        <v>108</v>
      </c>
      <c r="AG49" s="13">
        <v>109</v>
      </c>
      <c r="AH49" s="13">
        <v>325</v>
      </c>
      <c r="AI49" s="43">
        <v>560</v>
      </c>
      <c r="AJ49" s="43">
        <v>140</v>
      </c>
      <c r="AK49" s="43">
        <v>140</v>
      </c>
      <c r="AL49" s="43">
        <v>140</v>
      </c>
      <c r="AM49" s="43">
        <v>140</v>
      </c>
      <c r="AN49" s="43">
        <v>740</v>
      </c>
      <c r="AO49" s="43">
        <v>185</v>
      </c>
      <c r="AP49" s="43">
        <v>185</v>
      </c>
      <c r="AQ49" s="43">
        <v>185</v>
      </c>
      <c r="AR49" s="43">
        <v>185</v>
      </c>
    </row>
    <row r="50" spans="1:44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v>0.44104957786290772</v>
      </c>
      <c r="F50" s="37">
        <v>0.55895042213709223</v>
      </c>
      <c r="G50" s="13">
        <v>1664</v>
      </c>
      <c r="H50" s="13">
        <v>416</v>
      </c>
      <c r="I50" s="103"/>
      <c r="J50" s="103">
        <v>416</v>
      </c>
      <c r="K50" s="13">
        <v>416</v>
      </c>
      <c r="L50" s="13">
        <v>416</v>
      </c>
      <c r="M50" s="13">
        <v>416</v>
      </c>
      <c r="N50" s="13"/>
      <c r="O50" s="13">
        <v>1664</v>
      </c>
      <c r="P50" s="153">
        <v>416</v>
      </c>
      <c r="Q50" s="153">
        <v>416</v>
      </c>
      <c r="R50" s="153">
        <v>416</v>
      </c>
      <c r="S50" s="153">
        <v>416</v>
      </c>
      <c r="T50" s="153"/>
      <c r="U50" s="13">
        <v>1664</v>
      </c>
      <c r="V50" s="13">
        <v>416</v>
      </c>
      <c r="W50" s="13">
        <v>416</v>
      </c>
      <c r="X50" s="13">
        <v>416</v>
      </c>
      <c r="Y50" s="13">
        <v>416</v>
      </c>
      <c r="Z50" s="13">
        <v>-21</v>
      </c>
      <c r="AA50" s="13">
        <v>1643</v>
      </c>
      <c r="AB50" s="13">
        <v>416</v>
      </c>
      <c r="AC50" s="13">
        <v>395</v>
      </c>
      <c r="AD50" s="13">
        <v>416</v>
      </c>
      <c r="AE50" s="13">
        <v>139</v>
      </c>
      <c r="AF50" s="13">
        <v>139</v>
      </c>
      <c r="AG50" s="13">
        <v>138</v>
      </c>
      <c r="AH50" s="13">
        <v>416</v>
      </c>
      <c r="AI50" s="43">
        <v>725</v>
      </c>
      <c r="AJ50" s="43">
        <v>183</v>
      </c>
      <c r="AK50" s="43">
        <v>174</v>
      </c>
      <c r="AL50" s="43">
        <v>183</v>
      </c>
      <c r="AM50" s="43">
        <v>185</v>
      </c>
      <c r="AN50" s="43">
        <v>939</v>
      </c>
      <c r="AO50" s="43">
        <v>233</v>
      </c>
      <c r="AP50" s="43">
        <v>242</v>
      </c>
      <c r="AQ50" s="43">
        <v>233</v>
      </c>
      <c r="AR50" s="43">
        <v>231</v>
      </c>
    </row>
    <row r="51" spans="1:44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v>0.85633633633633632</v>
      </c>
      <c r="F51" s="37">
        <v>0.14366366366366368</v>
      </c>
      <c r="G51" s="13">
        <v>1016</v>
      </c>
      <c r="H51" s="13">
        <v>272</v>
      </c>
      <c r="I51" s="103">
        <v>24</v>
      </c>
      <c r="J51" s="103">
        <v>248</v>
      </c>
      <c r="K51" s="13">
        <v>248</v>
      </c>
      <c r="L51" s="13">
        <v>248</v>
      </c>
      <c r="M51" s="13">
        <v>248</v>
      </c>
      <c r="N51" s="13"/>
      <c r="O51" s="13">
        <v>1016</v>
      </c>
      <c r="P51" s="153">
        <v>254</v>
      </c>
      <c r="Q51" s="153">
        <v>254</v>
      </c>
      <c r="R51" s="153">
        <v>254</v>
      </c>
      <c r="S51" s="153">
        <v>254</v>
      </c>
      <c r="T51" s="153"/>
      <c r="U51" s="13">
        <v>1016</v>
      </c>
      <c r="V51" s="13">
        <v>254</v>
      </c>
      <c r="W51" s="13">
        <v>254</v>
      </c>
      <c r="X51" s="13">
        <v>254</v>
      </c>
      <c r="Y51" s="13">
        <v>254</v>
      </c>
      <c r="Z51" s="103">
        <v>5</v>
      </c>
      <c r="AA51" s="13">
        <v>1021</v>
      </c>
      <c r="AB51" s="13">
        <v>254</v>
      </c>
      <c r="AC51" s="13">
        <v>254</v>
      </c>
      <c r="AD51" s="13">
        <v>259</v>
      </c>
      <c r="AE51" s="13">
        <v>90</v>
      </c>
      <c r="AF51" s="13">
        <v>85</v>
      </c>
      <c r="AG51" s="13">
        <v>84</v>
      </c>
      <c r="AH51" s="13">
        <v>254</v>
      </c>
      <c r="AI51" s="43">
        <v>874</v>
      </c>
      <c r="AJ51" s="43">
        <v>218</v>
      </c>
      <c r="AK51" s="43">
        <v>218</v>
      </c>
      <c r="AL51" s="43">
        <v>222</v>
      </c>
      <c r="AM51" s="43">
        <v>216</v>
      </c>
      <c r="AN51" s="43">
        <v>142</v>
      </c>
      <c r="AO51" s="43">
        <v>36</v>
      </c>
      <c r="AP51" s="43">
        <v>36</v>
      </c>
      <c r="AQ51" s="43">
        <v>32</v>
      </c>
      <c r="AR51" s="43">
        <v>38</v>
      </c>
    </row>
    <row r="52" spans="1:44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v>0.53672975122006972</v>
      </c>
      <c r="F52" s="37">
        <v>0.46327024877993028</v>
      </c>
      <c r="G52" s="13">
        <v>0</v>
      </c>
      <c r="H52" s="13">
        <v>0</v>
      </c>
      <c r="I52" s="103"/>
      <c r="J52" s="103">
        <v>0</v>
      </c>
      <c r="K52" s="13">
        <v>0</v>
      </c>
      <c r="L52" s="13">
        <v>0</v>
      </c>
      <c r="M52" s="13">
        <v>0</v>
      </c>
      <c r="N52" s="13"/>
      <c r="O52" s="13">
        <v>0</v>
      </c>
      <c r="P52" s="153">
        <v>0</v>
      </c>
      <c r="Q52" s="153">
        <v>0</v>
      </c>
      <c r="R52" s="153">
        <v>0</v>
      </c>
      <c r="S52" s="153">
        <v>0</v>
      </c>
      <c r="T52" s="153"/>
      <c r="U52" s="13">
        <v>0</v>
      </c>
      <c r="V52" s="13">
        <v>0</v>
      </c>
      <c r="W52" s="13">
        <v>0</v>
      </c>
      <c r="X52" s="13">
        <v>0</v>
      </c>
      <c r="Y52" s="13">
        <v>0</v>
      </c>
      <c r="Z52" s="13"/>
      <c r="AA52" s="13">
        <v>0</v>
      </c>
      <c r="AB52" s="13">
        <v>0</v>
      </c>
      <c r="AC52" s="13">
        <v>0</v>
      </c>
      <c r="AD52" s="13">
        <v>0</v>
      </c>
      <c r="AE52" s="13">
        <v>0</v>
      </c>
      <c r="AF52" s="13">
        <v>0</v>
      </c>
      <c r="AG52" s="13">
        <v>0</v>
      </c>
      <c r="AH52" s="13">
        <v>0</v>
      </c>
      <c r="AI52" s="43">
        <v>0</v>
      </c>
      <c r="AJ52" s="43">
        <v>0</v>
      </c>
      <c r="AK52" s="43">
        <v>0</v>
      </c>
      <c r="AL52" s="43">
        <v>0</v>
      </c>
      <c r="AM52" s="43">
        <v>0</v>
      </c>
      <c r="AN52" s="43">
        <v>0</v>
      </c>
      <c r="AO52" s="43">
        <v>0</v>
      </c>
      <c r="AP52" s="43">
        <v>0</v>
      </c>
      <c r="AQ52" s="43">
        <v>0</v>
      </c>
      <c r="AR52" s="43">
        <v>0</v>
      </c>
    </row>
    <row r="53" spans="1:44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v>0.53672975122006972</v>
      </c>
      <c r="F53" s="37">
        <v>0.46327024877993028</v>
      </c>
      <c r="G53" s="13">
        <v>79</v>
      </c>
      <c r="H53" s="13">
        <v>20</v>
      </c>
      <c r="I53" s="103"/>
      <c r="J53" s="103">
        <v>20</v>
      </c>
      <c r="K53" s="13">
        <v>7</v>
      </c>
      <c r="L53" s="13">
        <v>7</v>
      </c>
      <c r="M53" s="13">
        <v>45</v>
      </c>
      <c r="N53" s="13"/>
      <c r="O53" s="13">
        <v>79</v>
      </c>
      <c r="P53" s="153">
        <v>20</v>
      </c>
      <c r="Q53" s="153">
        <v>20</v>
      </c>
      <c r="R53" s="153">
        <v>20</v>
      </c>
      <c r="S53" s="153">
        <v>19</v>
      </c>
      <c r="T53" s="153"/>
      <c r="U53" s="13">
        <v>79</v>
      </c>
      <c r="V53" s="13">
        <v>20</v>
      </c>
      <c r="W53" s="13">
        <v>20</v>
      </c>
      <c r="X53" s="13">
        <v>20</v>
      </c>
      <c r="Y53" s="13">
        <v>19</v>
      </c>
      <c r="Z53" s="13"/>
      <c r="AA53" s="13">
        <v>79</v>
      </c>
      <c r="AB53" s="13">
        <v>20</v>
      </c>
      <c r="AC53" s="13">
        <v>20</v>
      </c>
      <c r="AD53" s="13">
        <v>20</v>
      </c>
      <c r="AE53" s="13">
        <v>7</v>
      </c>
      <c r="AF53" s="13">
        <v>7</v>
      </c>
      <c r="AG53" s="13">
        <v>6</v>
      </c>
      <c r="AH53" s="13">
        <v>19</v>
      </c>
      <c r="AI53" s="43">
        <v>42</v>
      </c>
      <c r="AJ53" s="43">
        <v>11</v>
      </c>
      <c r="AK53" s="43">
        <v>11</v>
      </c>
      <c r="AL53" s="43">
        <v>11</v>
      </c>
      <c r="AM53" s="43">
        <v>9</v>
      </c>
      <c r="AN53" s="43">
        <v>37</v>
      </c>
      <c r="AO53" s="43">
        <v>9</v>
      </c>
      <c r="AP53" s="43">
        <v>9</v>
      </c>
      <c r="AQ53" s="43">
        <v>9</v>
      </c>
      <c r="AR53" s="43">
        <v>10</v>
      </c>
    </row>
    <row r="54" spans="1:44" s="132" customFormat="1" x14ac:dyDescent="0.2">
      <c r="A54" s="129">
        <v>48</v>
      </c>
      <c r="B54" s="130" t="s">
        <v>62</v>
      </c>
      <c r="C54" s="131">
        <v>441457</v>
      </c>
      <c r="D54" s="131">
        <v>381037</v>
      </c>
      <c r="E54" s="129">
        <v>0.53672975122006972</v>
      </c>
      <c r="F54" s="129">
        <v>0.46327024877993028</v>
      </c>
      <c r="G54" s="122">
        <v>300</v>
      </c>
      <c r="H54" s="122">
        <v>98</v>
      </c>
      <c r="I54" s="122"/>
      <c r="J54" s="122">
        <v>75</v>
      </c>
      <c r="K54" s="122">
        <v>77</v>
      </c>
      <c r="L54" s="122">
        <v>75</v>
      </c>
      <c r="M54" s="122">
        <v>50</v>
      </c>
      <c r="N54" s="122"/>
      <c r="O54" s="122">
        <v>300</v>
      </c>
      <c r="P54" s="153">
        <v>98</v>
      </c>
      <c r="Q54" s="153">
        <v>77</v>
      </c>
      <c r="R54" s="153">
        <v>75</v>
      </c>
      <c r="S54" s="153">
        <v>50</v>
      </c>
      <c r="T54" s="153"/>
      <c r="U54" s="13">
        <v>300</v>
      </c>
      <c r="V54" s="13">
        <v>98</v>
      </c>
      <c r="W54" s="13">
        <v>77</v>
      </c>
      <c r="X54" s="13">
        <v>75</v>
      </c>
      <c r="Y54" s="122">
        <v>50</v>
      </c>
      <c r="Z54" s="122"/>
      <c r="AA54" s="13">
        <v>300</v>
      </c>
      <c r="AB54" s="13">
        <v>98</v>
      </c>
      <c r="AC54" s="13">
        <v>77</v>
      </c>
      <c r="AD54" s="13">
        <v>75</v>
      </c>
      <c r="AE54" s="13">
        <v>25</v>
      </c>
      <c r="AF54" s="13">
        <v>25</v>
      </c>
      <c r="AG54" s="13">
        <v>25</v>
      </c>
      <c r="AH54" s="13">
        <v>50</v>
      </c>
      <c r="AI54" s="43">
        <v>161</v>
      </c>
      <c r="AJ54" s="43">
        <v>53</v>
      </c>
      <c r="AK54" s="43">
        <v>41</v>
      </c>
      <c r="AL54" s="43">
        <v>40</v>
      </c>
      <c r="AM54" s="43">
        <v>27</v>
      </c>
      <c r="AN54" s="43">
        <v>139</v>
      </c>
      <c r="AO54" s="43">
        <v>45</v>
      </c>
      <c r="AP54" s="43">
        <v>36</v>
      </c>
      <c r="AQ54" s="43">
        <v>35</v>
      </c>
      <c r="AR54" s="43">
        <v>23</v>
      </c>
    </row>
    <row r="55" spans="1:44" x14ac:dyDescent="0.2">
      <c r="A55" s="27">
        <v>49</v>
      </c>
      <c r="B55" s="3" t="s">
        <v>38</v>
      </c>
      <c r="C55" s="63">
        <v>441457</v>
      </c>
      <c r="D55" s="63">
        <v>381037</v>
      </c>
      <c r="E55" s="37">
        <v>0.53672975122006972</v>
      </c>
      <c r="F55" s="37">
        <v>0.46327024877993028</v>
      </c>
      <c r="G55" s="13">
        <v>200</v>
      </c>
      <c r="H55" s="13">
        <v>50</v>
      </c>
      <c r="I55" s="103"/>
      <c r="J55" s="103">
        <v>50</v>
      </c>
      <c r="K55" s="13">
        <v>50</v>
      </c>
      <c r="L55" s="13">
        <v>50</v>
      </c>
      <c r="M55" s="13">
        <v>50</v>
      </c>
      <c r="N55" s="13"/>
      <c r="O55" s="13">
        <v>200</v>
      </c>
      <c r="P55" s="153">
        <v>50</v>
      </c>
      <c r="Q55" s="153">
        <v>50</v>
      </c>
      <c r="R55" s="153">
        <v>50</v>
      </c>
      <c r="S55" s="153">
        <v>50</v>
      </c>
      <c r="T55" s="153"/>
      <c r="U55" s="13">
        <v>200</v>
      </c>
      <c r="V55" s="13">
        <v>50</v>
      </c>
      <c r="W55" s="13">
        <v>50</v>
      </c>
      <c r="X55" s="13">
        <v>50</v>
      </c>
      <c r="Y55" s="13">
        <v>50</v>
      </c>
      <c r="Z55" s="13"/>
      <c r="AA55" s="13">
        <v>200</v>
      </c>
      <c r="AB55" s="13">
        <v>50</v>
      </c>
      <c r="AC55" s="13">
        <v>50</v>
      </c>
      <c r="AD55" s="13">
        <v>50</v>
      </c>
      <c r="AE55" s="13">
        <v>17</v>
      </c>
      <c r="AF55" s="13">
        <v>17</v>
      </c>
      <c r="AG55" s="13">
        <v>16</v>
      </c>
      <c r="AH55" s="13">
        <v>50</v>
      </c>
      <c r="AI55" s="43">
        <v>107</v>
      </c>
      <c r="AJ55" s="43">
        <v>27</v>
      </c>
      <c r="AK55" s="43">
        <v>27</v>
      </c>
      <c r="AL55" s="43">
        <v>27</v>
      </c>
      <c r="AM55" s="43">
        <v>26</v>
      </c>
      <c r="AN55" s="43">
        <v>93</v>
      </c>
      <c r="AO55" s="43">
        <v>23</v>
      </c>
      <c r="AP55" s="43">
        <v>23</v>
      </c>
      <c r="AQ55" s="43">
        <v>23</v>
      </c>
      <c r="AR55" s="43">
        <v>24</v>
      </c>
    </row>
    <row r="56" spans="1:44" x14ac:dyDescent="0.2">
      <c r="A56" s="27">
        <v>50</v>
      </c>
      <c r="B56" s="3" t="s">
        <v>39</v>
      </c>
      <c r="C56" s="63">
        <v>441457</v>
      </c>
      <c r="D56" s="63">
        <v>381037</v>
      </c>
      <c r="E56" s="37">
        <v>0.53672975122006972</v>
      </c>
      <c r="F56" s="37">
        <v>0.46327024877993028</v>
      </c>
      <c r="G56" s="13">
        <v>357</v>
      </c>
      <c r="H56" s="13">
        <v>87</v>
      </c>
      <c r="I56" s="103">
        <v>-3</v>
      </c>
      <c r="J56" s="103">
        <v>90</v>
      </c>
      <c r="K56" s="13">
        <v>90</v>
      </c>
      <c r="L56" s="13">
        <v>90</v>
      </c>
      <c r="M56" s="13">
        <v>90</v>
      </c>
      <c r="N56" s="13"/>
      <c r="O56" s="13">
        <v>357</v>
      </c>
      <c r="P56" s="153">
        <v>89</v>
      </c>
      <c r="Q56" s="153">
        <v>89</v>
      </c>
      <c r="R56" s="153">
        <v>89</v>
      </c>
      <c r="S56" s="153">
        <v>90</v>
      </c>
      <c r="T56" s="153"/>
      <c r="U56" s="13">
        <v>357</v>
      </c>
      <c r="V56" s="13">
        <v>89</v>
      </c>
      <c r="W56" s="13">
        <v>89</v>
      </c>
      <c r="X56" s="13">
        <v>89</v>
      </c>
      <c r="Y56" s="13">
        <v>90</v>
      </c>
      <c r="Z56" s="13">
        <v>-5</v>
      </c>
      <c r="AA56" s="13">
        <v>352</v>
      </c>
      <c r="AB56" s="13">
        <v>89</v>
      </c>
      <c r="AC56" s="13">
        <v>84</v>
      </c>
      <c r="AD56" s="13">
        <v>89</v>
      </c>
      <c r="AE56" s="13">
        <v>30</v>
      </c>
      <c r="AF56" s="13">
        <v>30</v>
      </c>
      <c r="AG56" s="13">
        <v>29</v>
      </c>
      <c r="AH56" s="13">
        <v>90</v>
      </c>
      <c r="AI56" s="43">
        <v>189</v>
      </c>
      <c r="AJ56" s="43">
        <v>48</v>
      </c>
      <c r="AK56" s="43">
        <v>45</v>
      </c>
      <c r="AL56" s="43">
        <v>48</v>
      </c>
      <c r="AM56" s="43">
        <v>48</v>
      </c>
      <c r="AN56" s="43">
        <v>168</v>
      </c>
      <c r="AO56" s="43">
        <v>41</v>
      </c>
      <c r="AP56" s="43">
        <v>44</v>
      </c>
      <c r="AQ56" s="43">
        <v>41</v>
      </c>
      <c r="AR56" s="43">
        <v>42</v>
      </c>
    </row>
    <row r="57" spans="1:44" x14ac:dyDescent="0.2">
      <c r="A57" s="27">
        <v>51</v>
      </c>
      <c r="B57" s="3" t="s">
        <v>40</v>
      </c>
      <c r="C57" s="63">
        <v>441457</v>
      </c>
      <c r="D57" s="63">
        <v>381037</v>
      </c>
      <c r="E57" s="37">
        <v>0.53672975122006972</v>
      </c>
      <c r="F57" s="37">
        <v>0.46327024877993028</v>
      </c>
      <c r="G57" s="13">
        <v>1135</v>
      </c>
      <c r="H57" s="13">
        <v>284</v>
      </c>
      <c r="I57" s="103"/>
      <c r="J57" s="103">
        <v>284</v>
      </c>
      <c r="K57" s="13">
        <v>284</v>
      </c>
      <c r="L57" s="13">
        <v>284</v>
      </c>
      <c r="M57" s="13">
        <v>283</v>
      </c>
      <c r="N57" s="13"/>
      <c r="O57" s="13">
        <v>1135</v>
      </c>
      <c r="P57" s="153">
        <v>284</v>
      </c>
      <c r="Q57" s="153">
        <v>284</v>
      </c>
      <c r="R57" s="153">
        <v>284</v>
      </c>
      <c r="S57" s="153">
        <v>283</v>
      </c>
      <c r="T57" s="153"/>
      <c r="U57" s="13">
        <v>1135</v>
      </c>
      <c r="V57" s="13">
        <v>284</v>
      </c>
      <c r="W57" s="13">
        <v>284</v>
      </c>
      <c r="X57" s="13">
        <v>284</v>
      </c>
      <c r="Y57" s="13">
        <v>283</v>
      </c>
      <c r="Z57" s="13">
        <v>-5</v>
      </c>
      <c r="AA57" s="13">
        <v>1130</v>
      </c>
      <c r="AB57" s="13">
        <v>284</v>
      </c>
      <c r="AC57" s="13">
        <v>279</v>
      </c>
      <c r="AD57" s="13">
        <v>284</v>
      </c>
      <c r="AE57" s="13">
        <v>95</v>
      </c>
      <c r="AF57" s="13">
        <v>95</v>
      </c>
      <c r="AG57" s="13">
        <v>94</v>
      </c>
      <c r="AH57" s="13">
        <v>283</v>
      </c>
      <c r="AI57" s="43">
        <v>607</v>
      </c>
      <c r="AJ57" s="43">
        <v>152</v>
      </c>
      <c r="AK57" s="43">
        <v>150</v>
      </c>
      <c r="AL57" s="43">
        <v>152</v>
      </c>
      <c r="AM57" s="43">
        <v>153</v>
      </c>
      <c r="AN57" s="43">
        <v>528</v>
      </c>
      <c r="AO57" s="43">
        <v>132</v>
      </c>
      <c r="AP57" s="43">
        <v>134</v>
      </c>
      <c r="AQ57" s="43">
        <v>132</v>
      </c>
      <c r="AR57" s="43">
        <v>130</v>
      </c>
    </row>
    <row r="58" spans="1:44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v>0.53672975122006972</v>
      </c>
      <c r="F58" s="37">
        <v>0.46327024877993028</v>
      </c>
      <c r="G58" s="13">
        <v>0</v>
      </c>
      <c r="H58" s="13">
        <v>0</v>
      </c>
      <c r="I58" s="103"/>
      <c r="J58" s="103">
        <v>0</v>
      </c>
      <c r="K58" s="13">
        <v>0</v>
      </c>
      <c r="L58" s="13">
        <v>0</v>
      </c>
      <c r="M58" s="13">
        <v>0</v>
      </c>
      <c r="N58" s="13"/>
      <c r="O58" s="13">
        <v>0</v>
      </c>
      <c r="P58" s="153">
        <v>0</v>
      </c>
      <c r="Q58" s="153">
        <v>0</v>
      </c>
      <c r="R58" s="153">
        <v>0</v>
      </c>
      <c r="S58" s="153">
        <v>0</v>
      </c>
      <c r="T58" s="153"/>
      <c r="U58" s="13">
        <v>0</v>
      </c>
      <c r="V58" s="13">
        <v>0</v>
      </c>
      <c r="W58" s="13">
        <v>0</v>
      </c>
      <c r="X58" s="13">
        <v>0</v>
      </c>
      <c r="Y58" s="13">
        <v>0</v>
      </c>
      <c r="Z58" s="13"/>
      <c r="AA58" s="13">
        <v>0</v>
      </c>
      <c r="AB58" s="13">
        <v>0</v>
      </c>
      <c r="AC58" s="13">
        <v>0</v>
      </c>
      <c r="AD58" s="13">
        <v>0</v>
      </c>
      <c r="AE58" s="13">
        <v>0</v>
      </c>
      <c r="AF58" s="13">
        <v>0</v>
      </c>
      <c r="AG58" s="13">
        <v>0</v>
      </c>
      <c r="AH58" s="13">
        <v>0</v>
      </c>
      <c r="AI58" s="43">
        <v>0</v>
      </c>
      <c r="AJ58" s="43">
        <v>0</v>
      </c>
      <c r="AK58" s="43">
        <v>0</v>
      </c>
      <c r="AL58" s="43">
        <v>0</v>
      </c>
      <c r="AM58" s="43">
        <v>0</v>
      </c>
      <c r="AN58" s="43">
        <v>0</v>
      </c>
      <c r="AO58" s="43">
        <v>0</v>
      </c>
      <c r="AP58" s="43">
        <v>0</v>
      </c>
      <c r="AQ58" s="43">
        <v>0</v>
      </c>
      <c r="AR58" s="43">
        <v>0</v>
      </c>
    </row>
    <row r="59" spans="1:44" x14ac:dyDescent="0.2">
      <c r="A59" s="27">
        <v>53</v>
      </c>
      <c r="B59" s="3" t="s">
        <v>52</v>
      </c>
      <c r="C59" s="63">
        <v>441457</v>
      </c>
      <c r="D59" s="63">
        <v>381037</v>
      </c>
      <c r="E59" s="37">
        <v>0.53672975122006972</v>
      </c>
      <c r="F59" s="37">
        <v>0.46327024877993028</v>
      </c>
      <c r="G59" s="13">
        <v>0</v>
      </c>
      <c r="H59" s="13">
        <v>0</v>
      </c>
      <c r="I59" s="103"/>
      <c r="J59" s="103">
        <v>0</v>
      </c>
      <c r="K59" s="13">
        <v>0</v>
      </c>
      <c r="L59" s="13">
        <v>0</v>
      </c>
      <c r="M59" s="13">
        <v>0</v>
      </c>
      <c r="N59" s="13"/>
      <c r="O59" s="13">
        <v>0</v>
      </c>
      <c r="P59" s="153">
        <v>0</v>
      </c>
      <c r="Q59" s="153">
        <v>0</v>
      </c>
      <c r="R59" s="153">
        <v>0</v>
      </c>
      <c r="S59" s="153">
        <v>0</v>
      </c>
      <c r="T59" s="153"/>
      <c r="U59" s="13">
        <v>0</v>
      </c>
      <c r="V59" s="13">
        <v>0</v>
      </c>
      <c r="W59" s="13">
        <v>0</v>
      </c>
      <c r="X59" s="13">
        <v>0</v>
      </c>
      <c r="Y59" s="13">
        <v>0</v>
      </c>
      <c r="Z59" s="13"/>
      <c r="AA59" s="13">
        <v>0</v>
      </c>
      <c r="AB59" s="13">
        <v>0</v>
      </c>
      <c r="AC59" s="13">
        <v>0</v>
      </c>
      <c r="AD59" s="13">
        <v>0</v>
      </c>
      <c r="AE59" s="13">
        <v>0</v>
      </c>
      <c r="AF59" s="13">
        <v>0</v>
      </c>
      <c r="AG59" s="13">
        <v>0</v>
      </c>
      <c r="AH59" s="13">
        <v>0</v>
      </c>
      <c r="AI59" s="43">
        <v>0</v>
      </c>
      <c r="AJ59" s="43">
        <v>0</v>
      </c>
      <c r="AK59" s="43">
        <v>0</v>
      </c>
      <c r="AL59" s="43">
        <v>0</v>
      </c>
      <c r="AM59" s="43">
        <v>0</v>
      </c>
      <c r="AN59" s="43">
        <v>0</v>
      </c>
      <c r="AO59" s="43">
        <v>0</v>
      </c>
      <c r="AP59" s="43">
        <v>0</v>
      </c>
      <c r="AQ59" s="43">
        <v>0</v>
      </c>
      <c r="AR59" s="43">
        <v>0</v>
      </c>
    </row>
    <row r="60" spans="1:44" x14ac:dyDescent="0.2">
      <c r="A60" s="27">
        <v>54</v>
      </c>
      <c r="B60" s="7" t="s">
        <v>131</v>
      </c>
      <c r="C60" s="63">
        <v>441457</v>
      </c>
      <c r="D60" s="63">
        <v>381037</v>
      </c>
      <c r="E60" s="37">
        <v>0.53672975122006972</v>
      </c>
      <c r="F60" s="37">
        <v>0.46327024877993028</v>
      </c>
      <c r="G60" s="13">
        <v>0</v>
      </c>
      <c r="H60" s="13">
        <v>0</v>
      </c>
      <c r="I60" s="103"/>
      <c r="J60" s="103">
        <v>0</v>
      </c>
      <c r="K60" s="13">
        <v>0</v>
      </c>
      <c r="L60" s="13">
        <v>0</v>
      </c>
      <c r="M60" s="13">
        <v>0</v>
      </c>
      <c r="N60" s="13"/>
      <c r="O60" s="13">
        <v>0</v>
      </c>
      <c r="P60" s="153">
        <v>0</v>
      </c>
      <c r="Q60" s="153">
        <v>0</v>
      </c>
      <c r="R60" s="153">
        <v>0</v>
      </c>
      <c r="S60" s="153">
        <v>0</v>
      </c>
      <c r="T60" s="153"/>
      <c r="U60" s="13">
        <v>0</v>
      </c>
      <c r="V60" s="13">
        <v>0</v>
      </c>
      <c r="W60" s="13">
        <v>0</v>
      </c>
      <c r="X60" s="13">
        <v>0</v>
      </c>
      <c r="Y60" s="13">
        <v>0</v>
      </c>
      <c r="Z60" s="13"/>
      <c r="AA60" s="13">
        <v>0</v>
      </c>
      <c r="AB60" s="13">
        <v>0</v>
      </c>
      <c r="AC60" s="13">
        <v>0</v>
      </c>
      <c r="AD60" s="13">
        <v>0</v>
      </c>
      <c r="AE60" s="13">
        <v>0</v>
      </c>
      <c r="AF60" s="13">
        <v>0</v>
      </c>
      <c r="AG60" s="13">
        <v>0</v>
      </c>
      <c r="AH60" s="13">
        <v>0</v>
      </c>
      <c r="AI60" s="43">
        <v>0</v>
      </c>
      <c r="AJ60" s="43">
        <v>0</v>
      </c>
      <c r="AK60" s="43">
        <v>0</v>
      </c>
      <c r="AL60" s="43">
        <v>0</v>
      </c>
      <c r="AM60" s="43">
        <v>0</v>
      </c>
      <c r="AN60" s="43">
        <v>0</v>
      </c>
      <c r="AO60" s="43">
        <v>0</v>
      </c>
      <c r="AP60" s="43">
        <v>0</v>
      </c>
      <c r="AQ60" s="43">
        <v>0</v>
      </c>
      <c r="AR60" s="43">
        <v>0</v>
      </c>
    </row>
    <row r="61" spans="1:44" x14ac:dyDescent="0.2">
      <c r="A61" s="27">
        <v>55</v>
      </c>
      <c r="B61" s="3" t="s">
        <v>42</v>
      </c>
      <c r="C61" s="63">
        <v>441457</v>
      </c>
      <c r="D61" s="63">
        <v>381037</v>
      </c>
      <c r="E61" s="37">
        <v>0.53672975122006972</v>
      </c>
      <c r="F61" s="37">
        <v>0.46327024877993028</v>
      </c>
      <c r="G61" s="13">
        <v>120</v>
      </c>
      <c r="H61" s="13">
        <v>30</v>
      </c>
      <c r="I61" s="103"/>
      <c r="J61" s="103">
        <v>30</v>
      </c>
      <c r="K61" s="13">
        <v>30</v>
      </c>
      <c r="L61" s="13">
        <v>30</v>
      </c>
      <c r="M61" s="13">
        <v>30</v>
      </c>
      <c r="N61" s="13"/>
      <c r="O61" s="13">
        <v>120</v>
      </c>
      <c r="P61" s="153">
        <v>30</v>
      </c>
      <c r="Q61" s="153">
        <v>30</v>
      </c>
      <c r="R61" s="153">
        <v>30</v>
      </c>
      <c r="S61" s="153">
        <v>30</v>
      </c>
      <c r="T61" s="153"/>
      <c r="U61" s="13">
        <v>120</v>
      </c>
      <c r="V61" s="13">
        <v>30</v>
      </c>
      <c r="W61" s="13">
        <v>30</v>
      </c>
      <c r="X61" s="13">
        <v>30</v>
      </c>
      <c r="Y61" s="13">
        <v>30</v>
      </c>
      <c r="Z61" s="13"/>
      <c r="AA61" s="13">
        <v>120</v>
      </c>
      <c r="AB61" s="13">
        <v>30</v>
      </c>
      <c r="AC61" s="13">
        <v>30</v>
      </c>
      <c r="AD61" s="13">
        <v>30</v>
      </c>
      <c r="AE61" s="13">
        <v>10</v>
      </c>
      <c r="AF61" s="13">
        <v>10</v>
      </c>
      <c r="AG61" s="13">
        <v>10</v>
      </c>
      <c r="AH61" s="13">
        <v>30</v>
      </c>
      <c r="AI61" s="43">
        <v>64</v>
      </c>
      <c r="AJ61" s="43">
        <v>16</v>
      </c>
      <c r="AK61" s="43">
        <v>16</v>
      </c>
      <c r="AL61" s="43">
        <v>16</v>
      </c>
      <c r="AM61" s="43">
        <v>16</v>
      </c>
      <c r="AN61" s="43">
        <v>56</v>
      </c>
      <c r="AO61" s="43">
        <v>14</v>
      </c>
      <c r="AP61" s="43">
        <v>14</v>
      </c>
      <c r="AQ61" s="43">
        <v>14</v>
      </c>
      <c r="AR61" s="43">
        <v>14</v>
      </c>
    </row>
    <row r="62" spans="1:44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v>0.53672975122006972</v>
      </c>
      <c r="F62" s="37">
        <v>0.46327024877993028</v>
      </c>
      <c r="G62" s="13">
        <v>73</v>
      </c>
      <c r="H62" s="13">
        <v>18</v>
      </c>
      <c r="I62" s="103"/>
      <c r="J62" s="103">
        <v>18</v>
      </c>
      <c r="K62" s="13">
        <v>18</v>
      </c>
      <c r="L62" s="13">
        <v>18</v>
      </c>
      <c r="M62" s="13">
        <v>19</v>
      </c>
      <c r="N62" s="13"/>
      <c r="O62" s="13">
        <v>73</v>
      </c>
      <c r="P62" s="153">
        <v>18</v>
      </c>
      <c r="Q62" s="153">
        <v>18</v>
      </c>
      <c r="R62" s="153">
        <v>18</v>
      </c>
      <c r="S62" s="153">
        <v>19</v>
      </c>
      <c r="T62" s="153"/>
      <c r="U62" s="13">
        <v>73</v>
      </c>
      <c r="V62" s="13">
        <v>18</v>
      </c>
      <c r="W62" s="13">
        <v>18</v>
      </c>
      <c r="X62" s="13">
        <v>18</v>
      </c>
      <c r="Y62" s="13">
        <v>19</v>
      </c>
      <c r="Z62" s="13"/>
      <c r="AA62" s="13">
        <v>73</v>
      </c>
      <c r="AB62" s="13">
        <v>18</v>
      </c>
      <c r="AC62" s="13">
        <v>18</v>
      </c>
      <c r="AD62" s="13">
        <v>18</v>
      </c>
      <c r="AE62" s="13">
        <v>6</v>
      </c>
      <c r="AF62" s="13">
        <v>6</v>
      </c>
      <c r="AG62" s="13">
        <v>6</v>
      </c>
      <c r="AH62" s="13">
        <v>19</v>
      </c>
      <c r="AI62" s="43">
        <v>39</v>
      </c>
      <c r="AJ62" s="43">
        <v>10</v>
      </c>
      <c r="AK62" s="43">
        <v>10</v>
      </c>
      <c r="AL62" s="43">
        <v>10</v>
      </c>
      <c r="AM62" s="43">
        <v>9</v>
      </c>
      <c r="AN62" s="43">
        <v>34</v>
      </c>
      <c r="AO62" s="43">
        <v>8</v>
      </c>
      <c r="AP62" s="43">
        <v>8</v>
      </c>
      <c r="AQ62" s="43">
        <v>8</v>
      </c>
      <c r="AR62" s="43">
        <v>10</v>
      </c>
    </row>
    <row r="63" spans="1:44" x14ac:dyDescent="0.2">
      <c r="A63" s="27">
        <v>57</v>
      </c>
      <c r="B63" s="7" t="s">
        <v>44</v>
      </c>
      <c r="C63" s="63">
        <v>441457</v>
      </c>
      <c r="D63" s="63">
        <v>381037</v>
      </c>
      <c r="E63" s="37">
        <v>0.53672975122006972</v>
      </c>
      <c r="F63" s="37">
        <v>0.46327024877993028</v>
      </c>
      <c r="G63" s="13">
        <v>0</v>
      </c>
      <c r="H63" s="13">
        <v>0</v>
      </c>
      <c r="I63" s="103"/>
      <c r="J63" s="103">
        <v>0</v>
      </c>
      <c r="K63" s="13">
        <v>0</v>
      </c>
      <c r="L63" s="13">
        <v>0</v>
      </c>
      <c r="M63" s="13">
        <v>0</v>
      </c>
      <c r="N63" s="13"/>
      <c r="O63" s="13">
        <v>0</v>
      </c>
      <c r="P63" s="153">
        <v>0</v>
      </c>
      <c r="Q63" s="153">
        <v>0</v>
      </c>
      <c r="R63" s="153">
        <v>0</v>
      </c>
      <c r="S63" s="153">
        <v>0</v>
      </c>
      <c r="T63" s="153"/>
      <c r="U63" s="13">
        <v>0</v>
      </c>
      <c r="V63" s="13">
        <v>0</v>
      </c>
      <c r="W63" s="13">
        <v>0</v>
      </c>
      <c r="X63" s="13">
        <v>0</v>
      </c>
      <c r="Y63" s="13">
        <v>0</v>
      </c>
      <c r="Z63" s="13"/>
      <c r="AA63" s="13">
        <v>0</v>
      </c>
      <c r="AB63" s="13">
        <v>0</v>
      </c>
      <c r="AC63" s="13">
        <v>0</v>
      </c>
      <c r="AD63" s="13">
        <v>0</v>
      </c>
      <c r="AE63" s="13">
        <v>0</v>
      </c>
      <c r="AF63" s="13">
        <v>0</v>
      </c>
      <c r="AG63" s="13">
        <v>0</v>
      </c>
      <c r="AH63" s="13">
        <v>0</v>
      </c>
      <c r="AI63" s="43">
        <v>0</v>
      </c>
      <c r="AJ63" s="43">
        <v>0</v>
      </c>
      <c r="AK63" s="43">
        <v>0</v>
      </c>
      <c r="AL63" s="43">
        <v>0</v>
      </c>
      <c r="AM63" s="43">
        <v>0</v>
      </c>
      <c r="AN63" s="43">
        <v>0</v>
      </c>
      <c r="AO63" s="43">
        <v>0</v>
      </c>
      <c r="AP63" s="43">
        <v>0</v>
      </c>
      <c r="AQ63" s="43">
        <v>0</v>
      </c>
      <c r="AR63" s="43">
        <v>0</v>
      </c>
    </row>
    <row r="64" spans="1:44" x14ac:dyDescent="0.2">
      <c r="A64" s="27">
        <v>58</v>
      </c>
      <c r="B64" s="7" t="s">
        <v>45</v>
      </c>
      <c r="C64" s="63">
        <v>441457</v>
      </c>
      <c r="D64" s="63">
        <v>381037</v>
      </c>
      <c r="E64" s="37">
        <v>0.53672975122006972</v>
      </c>
      <c r="F64" s="37">
        <v>0.46327024877993028</v>
      </c>
      <c r="G64" s="13">
        <v>0</v>
      </c>
      <c r="H64" s="13">
        <v>0</v>
      </c>
      <c r="I64" s="103"/>
      <c r="J64" s="103">
        <v>0</v>
      </c>
      <c r="K64" s="13">
        <v>0</v>
      </c>
      <c r="L64" s="13">
        <v>0</v>
      </c>
      <c r="M64" s="13">
        <v>0</v>
      </c>
      <c r="N64" s="13"/>
      <c r="O64" s="13">
        <v>0</v>
      </c>
      <c r="P64" s="153">
        <v>0</v>
      </c>
      <c r="Q64" s="153">
        <v>0</v>
      </c>
      <c r="R64" s="153">
        <v>0</v>
      </c>
      <c r="S64" s="153">
        <v>0</v>
      </c>
      <c r="T64" s="153"/>
      <c r="U64" s="13">
        <v>0</v>
      </c>
      <c r="V64" s="13">
        <v>0</v>
      </c>
      <c r="W64" s="13">
        <v>0</v>
      </c>
      <c r="X64" s="13">
        <v>0</v>
      </c>
      <c r="Y64" s="13">
        <v>0</v>
      </c>
      <c r="Z64" s="13"/>
      <c r="AA64" s="13">
        <v>0</v>
      </c>
      <c r="AB64" s="13">
        <v>0</v>
      </c>
      <c r="AC64" s="13">
        <v>0</v>
      </c>
      <c r="AD64" s="13">
        <v>0</v>
      </c>
      <c r="AE64" s="13">
        <v>0</v>
      </c>
      <c r="AF64" s="13">
        <v>0</v>
      </c>
      <c r="AG64" s="13">
        <v>0</v>
      </c>
      <c r="AH64" s="13">
        <v>0</v>
      </c>
      <c r="AI64" s="43">
        <v>0</v>
      </c>
      <c r="AJ64" s="43">
        <v>0</v>
      </c>
      <c r="AK64" s="43">
        <v>0</v>
      </c>
      <c r="AL64" s="43">
        <v>0</v>
      </c>
      <c r="AM64" s="43">
        <v>0</v>
      </c>
      <c r="AN64" s="43">
        <v>0</v>
      </c>
      <c r="AO64" s="43">
        <v>0</v>
      </c>
      <c r="AP64" s="43">
        <v>0</v>
      </c>
      <c r="AQ64" s="43">
        <v>0</v>
      </c>
      <c r="AR64" s="43">
        <v>0</v>
      </c>
    </row>
    <row r="65" spans="1:44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v>0.53672975122006972</v>
      </c>
      <c r="F65" s="37">
        <v>0.46327024877993028</v>
      </c>
      <c r="G65" s="13">
        <v>48</v>
      </c>
      <c r="H65" s="13">
        <v>12</v>
      </c>
      <c r="I65" s="103"/>
      <c r="J65" s="103">
        <v>12</v>
      </c>
      <c r="K65" s="13">
        <v>12</v>
      </c>
      <c r="L65" s="13">
        <v>12</v>
      </c>
      <c r="M65" s="13">
        <v>12</v>
      </c>
      <c r="N65" s="13"/>
      <c r="O65" s="13">
        <v>48</v>
      </c>
      <c r="P65" s="153">
        <v>12</v>
      </c>
      <c r="Q65" s="153">
        <v>12</v>
      </c>
      <c r="R65" s="153">
        <v>12</v>
      </c>
      <c r="S65" s="153">
        <v>12</v>
      </c>
      <c r="T65" s="153"/>
      <c r="U65" s="13">
        <v>48</v>
      </c>
      <c r="V65" s="13">
        <v>12</v>
      </c>
      <c r="W65" s="13">
        <v>12</v>
      </c>
      <c r="X65" s="13">
        <v>12</v>
      </c>
      <c r="Y65" s="13">
        <v>12</v>
      </c>
      <c r="Z65" s="13"/>
      <c r="AA65" s="13">
        <v>48</v>
      </c>
      <c r="AB65" s="13">
        <v>12</v>
      </c>
      <c r="AC65" s="13">
        <v>12</v>
      </c>
      <c r="AD65" s="13">
        <v>12</v>
      </c>
      <c r="AE65" s="13">
        <v>4</v>
      </c>
      <c r="AF65" s="13">
        <v>4</v>
      </c>
      <c r="AG65" s="13">
        <v>4</v>
      </c>
      <c r="AH65" s="13">
        <v>12</v>
      </c>
      <c r="AI65" s="43">
        <v>26</v>
      </c>
      <c r="AJ65" s="43">
        <v>6</v>
      </c>
      <c r="AK65" s="43">
        <v>6</v>
      </c>
      <c r="AL65" s="43">
        <v>6</v>
      </c>
      <c r="AM65" s="43">
        <v>8</v>
      </c>
      <c r="AN65" s="43">
        <v>22</v>
      </c>
      <c r="AO65" s="43">
        <v>6</v>
      </c>
      <c r="AP65" s="43">
        <v>6</v>
      </c>
      <c r="AQ65" s="43">
        <v>6</v>
      </c>
      <c r="AR65" s="43">
        <v>4</v>
      </c>
    </row>
    <row r="66" spans="1:44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v>0.53672975122006972</v>
      </c>
      <c r="F66" s="37">
        <v>0.46327024877993028</v>
      </c>
      <c r="G66" s="13">
        <v>300</v>
      </c>
      <c r="H66" s="13">
        <v>75</v>
      </c>
      <c r="I66" s="103"/>
      <c r="J66" s="103">
        <v>75</v>
      </c>
      <c r="K66" s="13">
        <v>75</v>
      </c>
      <c r="L66" s="13">
        <v>75</v>
      </c>
      <c r="M66" s="13">
        <v>75</v>
      </c>
      <c r="N66" s="13"/>
      <c r="O66" s="13">
        <v>300</v>
      </c>
      <c r="P66" s="153">
        <v>75</v>
      </c>
      <c r="Q66" s="153">
        <v>75</v>
      </c>
      <c r="R66" s="153">
        <v>75</v>
      </c>
      <c r="S66" s="153">
        <v>75</v>
      </c>
      <c r="T66" s="153"/>
      <c r="U66" s="13">
        <v>300</v>
      </c>
      <c r="V66" s="13">
        <v>75</v>
      </c>
      <c r="W66" s="13">
        <v>75</v>
      </c>
      <c r="X66" s="13">
        <v>75</v>
      </c>
      <c r="Y66" s="13">
        <v>75</v>
      </c>
      <c r="Z66" s="13"/>
      <c r="AA66" s="13">
        <v>300</v>
      </c>
      <c r="AB66" s="13">
        <v>75</v>
      </c>
      <c r="AC66" s="13">
        <v>75</v>
      </c>
      <c r="AD66" s="13">
        <v>75</v>
      </c>
      <c r="AE66" s="13">
        <v>25</v>
      </c>
      <c r="AF66" s="13">
        <v>25</v>
      </c>
      <c r="AG66" s="13">
        <v>25</v>
      </c>
      <c r="AH66" s="13">
        <v>75</v>
      </c>
      <c r="AI66" s="43">
        <v>161</v>
      </c>
      <c r="AJ66" s="43">
        <v>40</v>
      </c>
      <c r="AK66" s="43">
        <v>40</v>
      </c>
      <c r="AL66" s="43">
        <v>40</v>
      </c>
      <c r="AM66" s="43">
        <v>41</v>
      </c>
      <c r="AN66" s="43">
        <v>139</v>
      </c>
      <c r="AO66" s="43">
        <v>35</v>
      </c>
      <c r="AP66" s="43">
        <v>35</v>
      </c>
      <c r="AQ66" s="43">
        <v>35</v>
      </c>
      <c r="AR66" s="43">
        <v>34</v>
      </c>
    </row>
    <row r="67" spans="1:44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v>0.53672975122006972</v>
      </c>
      <c r="F67" s="37">
        <v>0.46327024877993028</v>
      </c>
      <c r="G67" s="13">
        <v>0</v>
      </c>
      <c r="H67" s="13">
        <v>0</v>
      </c>
      <c r="I67" s="103"/>
      <c r="J67" s="103">
        <v>0</v>
      </c>
      <c r="K67" s="13">
        <v>0</v>
      </c>
      <c r="L67" s="13">
        <v>0</v>
      </c>
      <c r="M67" s="13">
        <v>0</v>
      </c>
      <c r="N67" s="13"/>
      <c r="O67" s="13">
        <v>0</v>
      </c>
      <c r="P67" s="153">
        <v>0</v>
      </c>
      <c r="Q67" s="153">
        <v>0</v>
      </c>
      <c r="R67" s="153">
        <v>0</v>
      </c>
      <c r="S67" s="153">
        <v>0</v>
      </c>
      <c r="T67" s="153"/>
      <c r="U67" s="13">
        <v>0</v>
      </c>
      <c r="V67" s="13">
        <v>0</v>
      </c>
      <c r="W67" s="13">
        <v>0</v>
      </c>
      <c r="X67" s="13">
        <v>0</v>
      </c>
      <c r="Y67" s="13">
        <v>0</v>
      </c>
      <c r="Z67" s="13"/>
      <c r="AA67" s="13">
        <v>0</v>
      </c>
      <c r="AB67" s="13">
        <v>0</v>
      </c>
      <c r="AC67" s="13">
        <v>0</v>
      </c>
      <c r="AD67" s="13">
        <v>0</v>
      </c>
      <c r="AE67" s="13">
        <v>0</v>
      </c>
      <c r="AF67" s="13">
        <v>0</v>
      </c>
      <c r="AG67" s="13">
        <v>0</v>
      </c>
      <c r="AH67" s="13">
        <v>0</v>
      </c>
      <c r="AI67" s="43">
        <v>0</v>
      </c>
      <c r="AJ67" s="43">
        <v>0</v>
      </c>
      <c r="AK67" s="43">
        <v>0</v>
      </c>
      <c r="AL67" s="43">
        <v>0</v>
      </c>
      <c r="AM67" s="43">
        <v>0</v>
      </c>
      <c r="AN67" s="43">
        <v>0</v>
      </c>
      <c r="AO67" s="43">
        <v>0</v>
      </c>
      <c r="AP67" s="43">
        <v>0</v>
      </c>
      <c r="AQ67" s="43">
        <v>0</v>
      </c>
      <c r="AR67" s="43">
        <v>0</v>
      </c>
    </row>
    <row r="68" spans="1:44" x14ac:dyDescent="0.2">
      <c r="A68" s="27">
        <v>62</v>
      </c>
      <c r="B68" s="7" t="s">
        <v>133</v>
      </c>
      <c r="C68" s="63">
        <v>441457</v>
      </c>
      <c r="D68" s="63">
        <v>381037</v>
      </c>
      <c r="E68" s="37">
        <v>0.53672975122006972</v>
      </c>
      <c r="F68" s="37">
        <v>0.46327024877993028</v>
      </c>
      <c r="G68" s="13">
        <v>0</v>
      </c>
      <c r="H68" s="13">
        <v>0</v>
      </c>
      <c r="I68" s="103"/>
      <c r="J68" s="103">
        <v>0</v>
      </c>
      <c r="K68" s="13">
        <v>0</v>
      </c>
      <c r="L68" s="13">
        <v>0</v>
      </c>
      <c r="M68" s="13">
        <v>0</v>
      </c>
      <c r="N68" s="13"/>
      <c r="O68" s="13">
        <v>0</v>
      </c>
      <c r="P68" s="153">
        <v>0</v>
      </c>
      <c r="Q68" s="153">
        <v>0</v>
      </c>
      <c r="R68" s="153">
        <v>0</v>
      </c>
      <c r="S68" s="153">
        <v>0</v>
      </c>
      <c r="T68" s="153"/>
      <c r="U68" s="13">
        <v>0</v>
      </c>
      <c r="V68" s="13">
        <v>0</v>
      </c>
      <c r="W68" s="13">
        <v>0</v>
      </c>
      <c r="X68" s="13">
        <v>0</v>
      </c>
      <c r="Y68" s="13">
        <v>0</v>
      </c>
      <c r="Z68" s="13"/>
      <c r="AA68" s="13">
        <v>0</v>
      </c>
      <c r="AB68" s="13">
        <v>0</v>
      </c>
      <c r="AC68" s="13">
        <v>0</v>
      </c>
      <c r="AD68" s="13">
        <v>0</v>
      </c>
      <c r="AE68" s="13">
        <v>0</v>
      </c>
      <c r="AF68" s="13">
        <v>0</v>
      </c>
      <c r="AG68" s="13">
        <v>0</v>
      </c>
      <c r="AH68" s="13">
        <v>0</v>
      </c>
      <c r="AI68" s="43">
        <v>0</v>
      </c>
      <c r="AJ68" s="43">
        <v>0</v>
      </c>
      <c r="AK68" s="43">
        <v>0</v>
      </c>
      <c r="AL68" s="43">
        <v>0</v>
      </c>
      <c r="AM68" s="43">
        <v>0</v>
      </c>
      <c r="AN68" s="43">
        <v>0</v>
      </c>
      <c r="AO68" s="43">
        <v>0</v>
      </c>
      <c r="AP68" s="43">
        <v>0</v>
      </c>
      <c r="AQ68" s="43">
        <v>0</v>
      </c>
      <c r="AR68" s="43">
        <v>0</v>
      </c>
    </row>
    <row r="69" spans="1:44" x14ac:dyDescent="0.2">
      <c r="A69" s="27">
        <v>63</v>
      </c>
      <c r="B69" s="7" t="s">
        <v>128</v>
      </c>
      <c r="C69" s="63">
        <v>441457</v>
      </c>
      <c r="D69" s="63">
        <v>381037</v>
      </c>
      <c r="E69" s="37">
        <v>0.53672975122006972</v>
      </c>
      <c r="F69" s="37">
        <v>0.46327024877993028</v>
      </c>
      <c r="G69" s="13">
        <v>250</v>
      </c>
      <c r="H69" s="13">
        <v>63</v>
      </c>
      <c r="I69" s="103"/>
      <c r="J69" s="103">
        <v>63</v>
      </c>
      <c r="K69" s="13">
        <v>63</v>
      </c>
      <c r="L69" s="13">
        <v>63</v>
      </c>
      <c r="M69" s="13">
        <v>61</v>
      </c>
      <c r="N69" s="13"/>
      <c r="O69" s="13">
        <v>250</v>
      </c>
      <c r="P69" s="153">
        <v>63</v>
      </c>
      <c r="Q69" s="153">
        <v>63</v>
      </c>
      <c r="R69" s="153">
        <v>63</v>
      </c>
      <c r="S69" s="153">
        <v>61</v>
      </c>
      <c r="T69" s="153"/>
      <c r="U69" s="13">
        <v>250</v>
      </c>
      <c r="V69" s="13">
        <v>63</v>
      </c>
      <c r="W69" s="13">
        <v>63</v>
      </c>
      <c r="X69" s="13">
        <v>63</v>
      </c>
      <c r="Y69" s="13">
        <v>61</v>
      </c>
      <c r="Z69" s="13"/>
      <c r="AA69" s="13">
        <v>250</v>
      </c>
      <c r="AB69" s="13">
        <v>63</v>
      </c>
      <c r="AC69" s="13">
        <v>63</v>
      </c>
      <c r="AD69" s="13">
        <v>63</v>
      </c>
      <c r="AE69" s="13">
        <v>21</v>
      </c>
      <c r="AF69" s="13">
        <v>21</v>
      </c>
      <c r="AG69" s="13">
        <v>21</v>
      </c>
      <c r="AH69" s="13">
        <v>61</v>
      </c>
      <c r="AI69" s="43">
        <v>134</v>
      </c>
      <c r="AJ69" s="43">
        <v>34</v>
      </c>
      <c r="AK69" s="43">
        <v>34</v>
      </c>
      <c r="AL69" s="43">
        <v>34</v>
      </c>
      <c r="AM69" s="43">
        <v>32</v>
      </c>
      <c r="AN69" s="43">
        <v>116</v>
      </c>
      <c r="AO69" s="43">
        <v>29</v>
      </c>
      <c r="AP69" s="43">
        <v>29</v>
      </c>
      <c r="AQ69" s="43">
        <v>29</v>
      </c>
      <c r="AR69" s="43">
        <v>29</v>
      </c>
    </row>
    <row r="70" spans="1:44" x14ac:dyDescent="0.2">
      <c r="A70" s="27">
        <v>64</v>
      </c>
      <c r="B70" s="7" t="s">
        <v>51</v>
      </c>
      <c r="C70" s="63">
        <v>441457</v>
      </c>
      <c r="D70" s="63">
        <v>381037</v>
      </c>
      <c r="E70" s="37">
        <v>0.53672975122006972</v>
      </c>
      <c r="F70" s="37">
        <v>0.46327024877993028</v>
      </c>
      <c r="G70" s="13">
        <v>0</v>
      </c>
      <c r="H70" s="13">
        <v>0</v>
      </c>
      <c r="I70" s="103"/>
      <c r="J70" s="103">
        <v>0</v>
      </c>
      <c r="K70" s="13">
        <v>0</v>
      </c>
      <c r="L70" s="13">
        <v>0</v>
      </c>
      <c r="M70" s="13">
        <v>0</v>
      </c>
      <c r="N70" s="13"/>
      <c r="O70" s="13">
        <v>0</v>
      </c>
      <c r="P70" s="153">
        <v>0</v>
      </c>
      <c r="Q70" s="153">
        <v>0</v>
      </c>
      <c r="R70" s="153">
        <v>0</v>
      </c>
      <c r="S70" s="153">
        <v>0</v>
      </c>
      <c r="T70" s="153"/>
      <c r="U70" s="13">
        <v>0</v>
      </c>
      <c r="V70" s="13">
        <v>0</v>
      </c>
      <c r="W70" s="13">
        <v>0</v>
      </c>
      <c r="X70" s="13">
        <v>0</v>
      </c>
      <c r="Y70" s="13">
        <v>0</v>
      </c>
      <c r="Z70" s="13"/>
      <c r="AA70" s="13">
        <v>0</v>
      </c>
      <c r="AB70" s="13">
        <v>0</v>
      </c>
      <c r="AC70" s="13">
        <v>0</v>
      </c>
      <c r="AD70" s="13">
        <v>0</v>
      </c>
      <c r="AE70" s="13">
        <v>0</v>
      </c>
      <c r="AF70" s="13">
        <v>0</v>
      </c>
      <c r="AG70" s="13">
        <v>0</v>
      </c>
      <c r="AH70" s="13">
        <v>0</v>
      </c>
      <c r="AI70" s="43">
        <v>0</v>
      </c>
      <c r="AJ70" s="43">
        <v>0</v>
      </c>
      <c r="AK70" s="43">
        <v>0</v>
      </c>
      <c r="AL70" s="43">
        <v>0</v>
      </c>
      <c r="AM70" s="43">
        <v>0</v>
      </c>
      <c r="AN70" s="43">
        <v>0</v>
      </c>
      <c r="AO70" s="43">
        <v>0</v>
      </c>
      <c r="AP70" s="43">
        <v>0</v>
      </c>
      <c r="AQ70" s="43">
        <v>0</v>
      </c>
      <c r="AR70" s="43">
        <v>0</v>
      </c>
    </row>
    <row r="71" spans="1:44" x14ac:dyDescent="0.2">
      <c r="A71" s="27">
        <v>65</v>
      </c>
      <c r="B71" s="7" t="s">
        <v>50</v>
      </c>
      <c r="C71" s="63">
        <v>441457</v>
      </c>
      <c r="D71" s="63">
        <v>381037</v>
      </c>
      <c r="E71" s="37">
        <v>0.53672975122006972</v>
      </c>
      <c r="F71" s="37">
        <v>0.46327024877993028</v>
      </c>
      <c r="G71" s="13">
        <v>0</v>
      </c>
      <c r="H71" s="13">
        <v>0</v>
      </c>
      <c r="I71" s="103"/>
      <c r="J71" s="103">
        <v>0</v>
      </c>
      <c r="K71" s="13">
        <v>0</v>
      </c>
      <c r="L71" s="13">
        <v>0</v>
      </c>
      <c r="M71" s="13">
        <v>0</v>
      </c>
      <c r="N71" s="13"/>
      <c r="O71" s="13">
        <v>0</v>
      </c>
      <c r="P71" s="153">
        <v>0</v>
      </c>
      <c r="Q71" s="153">
        <v>0</v>
      </c>
      <c r="R71" s="153">
        <v>0</v>
      </c>
      <c r="S71" s="153">
        <v>0</v>
      </c>
      <c r="T71" s="153"/>
      <c r="U71" s="13">
        <v>0</v>
      </c>
      <c r="V71" s="13">
        <v>0</v>
      </c>
      <c r="W71" s="13">
        <v>0</v>
      </c>
      <c r="X71" s="13">
        <v>0</v>
      </c>
      <c r="Y71" s="13">
        <v>0</v>
      </c>
      <c r="Z71" s="13"/>
      <c r="AA71" s="13">
        <v>0</v>
      </c>
      <c r="AB71" s="13">
        <v>0</v>
      </c>
      <c r="AC71" s="13">
        <v>0</v>
      </c>
      <c r="AD71" s="13">
        <v>0</v>
      </c>
      <c r="AE71" s="13">
        <v>0</v>
      </c>
      <c r="AF71" s="13">
        <v>0</v>
      </c>
      <c r="AG71" s="13">
        <v>0</v>
      </c>
      <c r="AH71" s="13">
        <v>0</v>
      </c>
      <c r="AI71" s="43">
        <v>0</v>
      </c>
      <c r="AJ71" s="43">
        <v>0</v>
      </c>
      <c r="AK71" s="43">
        <v>0</v>
      </c>
      <c r="AL71" s="43">
        <v>0</v>
      </c>
      <c r="AM71" s="43">
        <v>0</v>
      </c>
      <c r="AN71" s="43">
        <v>0</v>
      </c>
      <c r="AO71" s="43">
        <v>0</v>
      </c>
      <c r="AP71" s="43">
        <v>0</v>
      </c>
      <c r="AQ71" s="43">
        <v>0</v>
      </c>
      <c r="AR71" s="43">
        <v>0</v>
      </c>
    </row>
    <row r="72" spans="1:44" x14ac:dyDescent="0.2">
      <c r="A72" s="27">
        <v>66</v>
      </c>
      <c r="B72" s="7" t="s">
        <v>49</v>
      </c>
      <c r="C72" s="63">
        <v>441457</v>
      </c>
      <c r="D72" s="63">
        <v>381037</v>
      </c>
      <c r="E72" s="37">
        <v>0.53672975122006972</v>
      </c>
      <c r="F72" s="37">
        <v>0.46327024877993028</v>
      </c>
      <c r="G72" s="13">
        <v>0</v>
      </c>
      <c r="H72" s="13">
        <v>0</v>
      </c>
      <c r="I72" s="103"/>
      <c r="J72" s="103">
        <v>0</v>
      </c>
      <c r="K72" s="13">
        <v>0</v>
      </c>
      <c r="L72" s="13">
        <v>0</v>
      </c>
      <c r="M72" s="13">
        <v>0</v>
      </c>
      <c r="N72" s="13"/>
      <c r="O72" s="13">
        <v>0</v>
      </c>
      <c r="P72" s="153">
        <v>0</v>
      </c>
      <c r="Q72" s="153">
        <v>0</v>
      </c>
      <c r="R72" s="153">
        <v>0</v>
      </c>
      <c r="S72" s="153">
        <v>0</v>
      </c>
      <c r="T72" s="153"/>
      <c r="U72" s="13">
        <v>0</v>
      </c>
      <c r="V72" s="13">
        <v>0</v>
      </c>
      <c r="W72" s="13">
        <v>0</v>
      </c>
      <c r="X72" s="13">
        <v>0</v>
      </c>
      <c r="Y72" s="13">
        <v>0</v>
      </c>
      <c r="Z72" s="13"/>
      <c r="AA72" s="13">
        <v>0</v>
      </c>
      <c r="AB72" s="13">
        <v>0</v>
      </c>
      <c r="AC72" s="13">
        <v>0</v>
      </c>
      <c r="AD72" s="13">
        <v>0</v>
      </c>
      <c r="AE72" s="13">
        <v>0</v>
      </c>
      <c r="AF72" s="13">
        <v>0</v>
      </c>
      <c r="AG72" s="13">
        <v>0</v>
      </c>
      <c r="AH72" s="13">
        <v>0</v>
      </c>
      <c r="AI72" s="43">
        <v>0</v>
      </c>
      <c r="AJ72" s="43">
        <v>0</v>
      </c>
      <c r="AK72" s="43">
        <v>0</v>
      </c>
      <c r="AL72" s="43">
        <v>0</v>
      </c>
      <c r="AM72" s="43">
        <v>0</v>
      </c>
      <c r="AN72" s="43">
        <v>0</v>
      </c>
      <c r="AO72" s="43">
        <v>0</v>
      </c>
      <c r="AP72" s="43">
        <v>0</v>
      </c>
      <c r="AQ72" s="43">
        <v>0</v>
      </c>
      <c r="AR72" s="43">
        <v>0</v>
      </c>
    </row>
    <row r="73" spans="1:44" x14ac:dyDescent="0.2">
      <c r="A73" s="27">
        <v>67</v>
      </c>
      <c r="B73" s="7" t="s">
        <v>134</v>
      </c>
      <c r="C73" s="63">
        <v>441457</v>
      </c>
      <c r="D73" s="63">
        <v>381037</v>
      </c>
      <c r="E73" s="37">
        <v>0.53672975122006972</v>
      </c>
      <c r="F73" s="37">
        <v>0.46327024877993028</v>
      </c>
      <c r="G73" s="13">
        <v>0</v>
      </c>
      <c r="H73" s="13">
        <v>0</v>
      </c>
      <c r="I73" s="103"/>
      <c r="J73" s="103">
        <v>0</v>
      </c>
      <c r="K73" s="13">
        <v>0</v>
      </c>
      <c r="L73" s="13">
        <v>0</v>
      </c>
      <c r="M73" s="13">
        <v>0</v>
      </c>
      <c r="N73" s="13"/>
      <c r="O73" s="13">
        <v>0</v>
      </c>
      <c r="P73" s="153">
        <v>0</v>
      </c>
      <c r="Q73" s="153">
        <v>0</v>
      </c>
      <c r="R73" s="153">
        <v>0</v>
      </c>
      <c r="S73" s="153">
        <v>0</v>
      </c>
      <c r="T73" s="153"/>
      <c r="U73" s="13">
        <v>0</v>
      </c>
      <c r="V73" s="13">
        <v>0</v>
      </c>
      <c r="W73" s="13">
        <v>0</v>
      </c>
      <c r="X73" s="13">
        <v>0</v>
      </c>
      <c r="Y73" s="13">
        <v>0</v>
      </c>
      <c r="Z73" s="13"/>
      <c r="AA73" s="13">
        <v>0</v>
      </c>
      <c r="AB73" s="13">
        <v>0</v>
      </c>
      <c r="AC73" s="13">
        <v>0</v>
      </c>
      <c r="AD73" s="13">
        <v>0</v>
      </c>
      <c r="AE73" s="13">
        <v>0</v>
      </c>
      <c r="AF73" s="13">
        <v>0</v>
      </c>
      <c r="AG73" s="13">
        <v>0</v>
      </c>
      <c r="AH73" s="13">
        <v>0</v>
      </c>
      <c r="AI73" s="43">
        <v>0</v>
      </c>
      <c r="AJ73" s="43">
        <v>0</v>
      </c>
      <c r="AK73" s="43">
        <v>0</v>
      </c>
      <c r="AL73" s="43">
        <v>0</v>
      </c>
      <c r="AM73" s="43">
        <v>0</v>
      </c>
      <c r="AN73" s="43">
        <v>0</v>
      </c>
      <c r="AO73" s="43">
        <v>0</v>
      </c>
      <c r="AP73" s="43">
        <v>0</v>
      </c>
      <c r="AQ73" s="43">
        <v>0</v>
      </c>
      <c r="AR73" s="43">
        <v>0</v>
      </c>
    </row>
    <row r="74" spans="1:44" x14ac:dyDescent="0.2">
      <c r="A74" s="27">
        <v>68</v>
      </c>
      <c r="B74" s="7" t="s">
        <v>63</v>
      </c>
      <c r="C74" s="63">
        <v>441457</v>
      </c>
      <c r="D74" s="63">
        <v>381037</v>
      </c>
      <c r="E74" s="37">
        <v>0.53672975122006972</v>
      </c>
      <c r="F74" s="37">
        <v>0.46327024877993028</v>
      </c>
      <c r="G74" s="13">
        <v>0</v>
      </c>
      <c r="H74" s="13">
        <v>0</v>
      </c>
      <c r="I74" s="103"/>
      <c r="J74" s="103">
        <v>0</v>
      </c>
      <c r="K74" s="13">
        <v>0</v>
      </c>
      <c r="L74" s="13">
        <v>0</v>
      </c>
      <c r="M74" s="13">
        <v>0</v>
      </c>
      <c r="N74" s="13"/>
      <c r="O74" s="13">
        <v>0</v>
      </c>
      <c r="P74" s="153">
        <v>0</v>
      </c>
      <c r="Q74" s="153">
        <v>0</v>
      </c>
      <c r="R74" s="153">
        <v>0</v>
      </c>
      <c r="S74" s="153">
        <v>0</v>
      </c>
      <c r="T74" s="153"/>
      <c r="U74" s="13">
        <v>0</v>
      </c>
      <c r="V74" s="13">
        <v>0</v>
      </c>
      <c r="W74" s="13">
        <v>0</v>
      </c>
      <c r="X74" s="13">
        <v>0</v>
      </c>
      <c r="Y74" s="13">
        <v>0</v>
      </c>
      <c r="Z74" s="13"/>
      <c r="AA74" s="13">
        <v>0</v>
      </c>
      <c r="AB74" s="13">
        <v>0</v>
      </c>
      <c r="AC74" s="13">
        <v>0</v>
      </c>
      <c r="AD74" s="13">
        <v>0</v>
      </c>
      <c r="AE74" s="13">
        <v>0</v>
      </c>
      <c r="AF74" s="13">
        <v>0</v>
      </c>
      <c r="AG74" s="13">
        <v>0</v>
      </c>
      <c r="AH74" s="13">
        <v>0</v>
      </c>
      <c r="AI74" s="43">
        <v>0</v>
      </c>
      <c r="AJ74" s="43">
        <v>0</v>
      </c>
      <c r="AK74" s="43">
        <v>0</v>
      </c>
      <c r="AL74" s="43">
        <v>0</v>
      </c>
      <c r="AM74" s="43">
        <v>0</v>
      </c>
      <c r="AN74" s="43">
        <v>0</v>
      </c>
      <c r="AO74" s="43">
        <v>0</v>
      </c>
      <c r="AP74" s="43">
        <v>0</v>
      </c>
      <c r="AQ74" s="43">
        <v>0</v>
      </c>
      <c r="AR74" s="43">
        <v>0</v>
      </c>
    </row>
    <row r="75" spans="1:44" x14ac:dyDescent="0.2">
      <c r="A75" s="27">
        <v>69</v>
      </c>
      <c r="B75" s="7" t="s">
        <v>135</v>
      </c>
      <c r="C75" s="63">
        <v>441457</v>
      </c>
      <c r="D75" s="63">
        <v>381037</v>
      </c>
      <c r="E75" s="37">
        <v>0.53672975122006972</v>
      </c>
      <c r="F75" s="37">
        <v>0.46327024877993028</v>
      </c>
      <c r="G75" s="13">
        <v>0</v>
      </c>
      <c r="H75" s="13">
        <v>0</v>
      </c>
      <c r="I75" s="103"/>
      <c r="J75" s="103">
        <v>0</v>
      </c>
      <c r="K75" s="13">
        <v>0</v>
      </c>
      <c r="L75" s="13">
        <v>0</v>
      </c>
      <c r="M75" s="13">
        <v>0</v>
      </c>
      <c r="N75" s="13"/>
      <c r="O75" s="13">
        <v>0</v>
      </c>
      <c r="P75" s="153">
        <v>0</v>
      </c>
      <c r="Q75" s="153">
        <v>0</v>
      </c>
      <c r="R75" s="153">
        <v>0</v>
      </c>
      <c r="S75" s="153">
        <v>0</v>
      </c>
      <c r="T75" s="153"/>
      <c r="U75" s="13">
        <v>0</v>
      </c>
      <c r="V75" s="13">
        <v>0</v>
      </c>
      <c r="W75" s="13">
        <v>0</v>
      </c>
      <c r="X75" s="13">
        <v>0</v>
      </c>
      <c r="Y75" s="13">
        <v>0</v>
      </c>
      <c r="Z75" s="13"/>
      <c r="AA75" s="13">
        <v>0</v>
      </c>
      <c r="AB75" s="13">
        <v>0</v>
      </c>
      <c r="AC75" s="13">
        <v>0</v>
      </c>
      <c r="AD75" s="13">
        <v>0</v>
      </c>
      <c r="AE75" s="13">
        <v>0</v>
      </c>
      <c r="AF75" s="13">
        <v>0</v>
      </c>
      <c r="AG75" s="13">
        <v>0</v>
      </c>
      <c r="AH75" s="13">
        <v>0</v>
      </c>
      <c r="AI75" s="43">
        <v>0</v>
      </c>
      <c r="AJ75" s="43">
        <v>0</v>
      </c>
      <c r="AK75" s="43">
        <v>0</v>
      </c>
      <c r="AL75" s="43">
        <v>0</v>
      </c>
      <c r="AM75" s="43">
        <v>0</v>
      </c>
      <c r="AN75" s="43">
        <v>0</v>
      </c>
      <c r="AO75" s="43">
        <v>0</v>
      </c>
      <c r="AP75" s="43">
        <v>0</v>
      </c>
      <c r="AQ75" s="43">
        <v>0</v>
      </c>
      <c r="AR75" s="43">
        <v>0</v>
      </c>
    </row>
    <row r="76" spans="1:44" ht="45" x14ac:dyDescent="0.2">
      <c r="A76" s="27">
        <v>70</v>
      </c>
      <c r="B76" s="7" t="s">
        <v>136</v>
      </c>
      <c r="C76" s="63">
        <v>441457</v>
      </c>
      <c r="D76" s="63">
        <v>381037</v>
      </c>
      <c r="E76" s="37">
        <v>0.53672975122006972</v>
      </c>
      <c r="F76" s="37">
        <v>0.46327024877993028</v>
      </c>
      <c r="G76" s="13">
        <v>0</v>
      </c>
      <c r="H76" s="13">
        <v>0</v>
      </c>
      <c r="I76" s="103"/>
      <c r="J76" s="103">
        <v>0</v>
      </c>
      <c r="K76" s="13">
        <v>0</v>
      </c>
      <c r="L76" s="13">
        <v>0</v>
      </c>
      <c r="M76" s="13">
        <v>0</v>
      </c>
      <c r="N76" s="13"/>
      <c r="O76" s="13">
        <v>0</v>
      </c>
      <c r="P76" s="153">
        <v>0</v>
      </c>
      <c r="Q76" s="153">
        <v>0</v>
      </c>
      <c r="R76" s="153">
        <v>0</v>
      </c>
      <c r="S76" s="153">
        <v>0</v>
      </c>
      <c r="T76" s="153"/>
      <c r="U76" s="13">
        <v>0</v>
      </c>
      <c r="V76" s="13">
        <v>0</v>
      </c>
      <c r="W76" s="13">
        <v>0</v>
      </c>
      <c r="X76" s="13">
        <v>0</v>
      </c>
      <c r="Y76" s="13">
        <v>0</v>
      </c>
      <c r="Z76" s="13"/>
      <c r="AA76" s="13">
        <v>0</v>
      </c>
      <c r="AB76" s="13">
        <v>0</v>
      </c>
      <c r="AC76" s="13">
        <v>0</v>
      </c>
      <c r="AD76" s="13">
        <v>0</v>
      </c>
      <c r="AE76" s="13">
        <v>0</v>
      </c>
      <c r="AF76" s="13">
        <v>0</v>
      </c>
      <c r="AG76" s="13">
        <v>0</v>
      </c>
      <c r="AH76" s="13">
        <v>0</v>
      </c>
      <c r="AI76" s="43">
        <v>0</v>
      </c>
      <c r="AJ76" s="43">
        <v>0</v>
      </c>
      <c r="AK76" s="43">
        <v>0</v>
      </c>
      <c r="AL76" s="43">
        <v>0</v>
      </c>
      <c r="AM76" s="43">
        <v>0</v>
      </c>
      <c r="AN76" s="43">
        <v>0</v>
      </c>
      <c r="AO76" s="43">
        <v>0</v>
      </c>
      <c r="AP76" s="43">
        <v>0</v>
      </c>
      <c r="AQ76" s="43">
        <v>0</v>
      </c>
      <c r="AR76" s="43">
        <v>0</v>
      </c>
    </row>
    <row r="77" spans="1:44" x14ac:dyDescent="0.2">
      <c r="A77" s="27">
        <v>71</v>
      </c>
      <c r="B77" s="7" t="s">
        <v>137</v>
      </c>
      <c r="C77" s="63">
        <v>441457</v>
      </c>
      <c r="D77" s="63">
        <v>381037</v>
      </c>
      <c r="E77" s="37">
        <v>0.53672975122006972</v>
      </c>
      <c r="F77" s="37">
        <v>0.46327024877993028</v>
      </c>
      <c r="G77" s="13">
        <v>0</v>
      </c>
      <c r="H77" s="13">
        <v>0</v>
      </c>
      <c r="I77" s="103"/>
      <c r="J77" s="103">
        <v>0</v>
      </c>
      <c r="K77" s="13">
        <v>0</v>
      </c>
      <c r="L77" s="13">
        <v>0</v>
      </c>
      <c r="M77" s="13">
        <v>0</v>
      </c>
      <c r="N77" s="13"/>
      <c r="O77" s="13">
        <v>0</v>
      </c>
      <c r="P77" s="153">
        <v>0</v>
      </c>
      <c r="Q77" s="153">
        <v>0</v>
      </c>
      <c r="R77" s="153">
        <v>0</v>
      </c>
      <c r="S77" s="153">
        <v>0</v>
      </c>
      <c r="T77" s="153"/>
      <c r="U77" s="13">
        <v>0</v>
      </c>
      <c r="V77" s="13">
        <v>0</v>
      </c>
      <c r="W77" s="13">
        <v>0</v>
      </c>
      <c r="X77" s="13">
        <v>0</v>
      </c>
      <c r="Y77" s="13">
        <v>0</v>
      </c>
      <c r="Z77" s="13"/>
      <c r="AA77" s="13">
        <v>0</v>
      </c>
      <c r="AB77" s="13">
        <v>0</v>
      </c>
      <c r="AC77" s="13">
        <v>0</v>
      </c>
      <c r="AD77" s="13">
        <v>0</v>
      </c>
      <c r="AE77" s="13">
        <v>0</v>
      </c>
      <c r="AF77" s="13">
        <v>0</v>
      </c>
      <c r="AG77" s="13">
        <v>0</v>
      </c>
      <c r="AH77" s="13">
        <v>0</v>
      </c>
      <c r="AI77" s="43">
        <v>0</v>
      </c>
      <c r="AJ77" s="43">
        <v>0</v>
      </c>
      <c r="AK77" s="43">
        <v>0</v>
      </c>
      <c r="AL77" s="43">
        <v>0</v>
      </c>
      <c r="AM77" s="43">
        <v>0</v>
      </c>
      <c r="AN77" s="43">
        <v>0</v>
      </c>
      <c r="AO77" s="43">
        <v>0</v>
      </c>
      <c r="AP77" s="43">
        <v>0</v>
      </c>
      <c r="AQ77" s="43">
        <v>0</v>
      </c>
      <c r="AR77" s="43">
        <v>0</v>
      </c>
    </row>
    <row r="78" spans="1:44" x14ac:dyDescent="0.2">
      <c r="A78" s="27">
        <v>72</v>
      </c>
      <c r="B78" s="3" t="s">
        <v>138</v>
      </c>
      <c r="C78" s="63">
        <v>441457</v>
      </c>
      <c r="D78" s="63">
        <v>381037</v>
      </c>
      <c r="E78" s="37">
        <v>0.53672975122006972</v>
      </c>
      <c r="F78" s="37">
        <v>0.46327024877993028</v>
      </c>
      <c r="G78" s="13">
        <v>0</v>
      </c>
      <c r="H78" s="13">
        <v>0</v>
      </c>
      <c r="I78" s="103"/>
      <c r="J78" s="103">
        <v>0</v>
      </c>
      <c r="K78" s="13">
        <v>0</v>
      </c>
      <c r="L78" s="13">
        <v>0</v>
      </c>
      <c r="M78" s="13">
        <v>0</v>
      </c>
      <c r="N78" s="13"/>
      <c r="O78" s="13">
        <v>0</v>
      </c>
      <c r="P78" s="153">
        <v>0</v>
      </c>
      <c r="Q78" s="153">
        <v>0</v>
      </c>
      <c r="R78" s="153">
        <v>0</v>
      </c>
      <c r="S78" s="153">
        <v>0</v>
      </c>
      <c r="T78" s="153"/>
      <c r="U78" s="13">
        <v>0</v>
      </c>
      <c r="V78" s="13">
        <v>0</v>
      </c>
      <c r="W78" s="13">
        <v>0</v>
      </c>
      <c r="X78" s="13">
        <v>0</v>
      </c>
      <c r="Y78" s="13">
        <v>0</v>
      </c>
      <c r="Z78" s="13"/>
      <c r="AA78" s="13">
        <v>0</v>
      </c>
      <c r="AB78" s="13">
        <v>0</v>
      </c>
      <c r="AC78" s="13">
        <v>0</v>
      </c>
      <c r="AD78" s="13">
        <v>0</v>
      </c>
      <c r="AE78" s="13">
        <v>0</v>
      </c>
      <c r="AF78" s="13">
        <v>0</v>
      </c>
      <c r="AG78" s="13">
        <v>0</v>
      </c>
      <c r="AH78" s="13">
        <v>0</v>
      </c>
      <c r="AI78" s="43">
        <v>0</v>
      </c>
      <c r="AJ78" s="43">
        <v>0</v>
      </c>
      <c r="AK78" s="43">
        <v>0</v>
      </c>
      <c r="AL78" s="43">
        <v>0</v>
      </c>
      <c r="AM78" s="43">
        <v>0</v>
      </c>
      <c r="AN78" s="43">
        <v>0</v>
      </c>
      <c r="AO78" s="43">
        <v>0</v>
      </c>
      <c r="AP78" s="43">
        <v>0</v>
      </c>
      <c r="AQ78" s="43">
        <v>0</v>
      </c>
      <c r="AR78" s="43">
        <v>0</v>
      </c>
    </row>
    <row r="79" spans="1:44" x14ac:dyDescent="0.2">
      <c r="A79" s="27">
        <v>73</v>
      </c>
      <c r="B79" s="7" t="s">
        <v>46</v>
      </c>
      <c r="C79" s="63">
        <v>441457</v>
      </c>
      <c r="D79" s="63">
        <v>381037</v>
      </c>
      <c r="E79" s="37">
        <v>0.53672975122006972</v>
      </c>
      <c r="F79" s="37">
        <v>0.46327024877993028</v>
      </c>
      <c r="G79" s="13">
        <v>0</v>
      </c>
      <c r="H79" s="13">
        <v>0</v>
      </c>
      <c r="I79" s="103"/>
      <c r="J79" s="103">
        <v>0</v>
      </c>
      <c r="K79" s="13">
        <v>0</v>
      </c>
      <c r="L79" s="13">
        <v>0</v>
      </c>
      <c r="M79" s="13">
        <v>0</v>
      </c>
      <c r="N79" s="13"/>
      <c r="O79" s="13">
        <v>0</v>
      </c>
      <c r="P79" s="153">
        <v>0</v>
      </c>
      <c r="Q79" s="153">
        <v>0</v>
      </c>
      <c r="R79" s="153">
        <v>0</v>
      </c>
      <c r="S79" s="153">
        <v>0</v>
      </c>
      <c r="T79" s="153"/>
      <c r="U79" s="13">
        <v>0</v>
      </c>
      <c r="V79" s="13">
        <v>0</v>
      </c>
      <c r="W79" s="13">
        <v>0</v>
      </c>
      <c r="X79" s="13">
        <v>0</v>
      </c>
      <c r="Y79" s="13">
        <v>0</v>
      </c>
      <c r="Z79" s="13"/>
      <c r="AA79" s="13">
        <v>0</v>
      </c>
      <c r="AB79" s="13">
        <v>0</v>
      </c>
      <c r="AC79" s="13">
        <v>0</v>
      </c>
      <c r="AD79" s="13">
        <v>0</v>
      </c>
      <c r="AE79" s="13">
        <v>0</v>
      </c>
      <c r="AF79" s="13">
        <v>0</v>
      </c>
      <c r="AG79" s="13">
        <v>0</v>
      </c>
      <c r="AH79" s="13">
        <v>0</v>
      </c>
      <c r="AI79" s="43">
        <v>0</v>
      </c>
      <c r="AJ79" s="43">
        <v>0</v>
      </c>
      <c r="AK79" s="43">
        <v>0</v>
      </c>
      <c r="AL79" s="43">
        <v>0</v>
      </c>
      <c r="AM79" s="43">
        <v>0</v>
      </c>
      <c r="AN79" s="43">
        <v>0</v>
      </c>
      <c r="AO79" s="43">
        <v>0</v>
      </c>
      <c r="AP79" s="43">
        <v>0</v>
      </c>
      <c r="AQ79" s="43">
        <v>0</v>
      </c>
      <c r="AR79" s="43">
        <v>0</v>
      </c>
    </row>
    <row r="80" spans="1:44" ht="30" x14ac:dyDescent="0.2">
      <c r="A80" s="27">
        <v>74</v>
      </c>
      <c r="B80" s="7" t="s">
        <v>141</v>
      </c>
      <c r="C80" s="37"/>
      <c r="D80" s="37"/>
      <c r="E80" s="37"/>
      <c r="F80" s="37"/>
      <c r="G80" s="13">
        <v>1700</v>
      </c>
      <c r="H80" s="13">
        <v>425</v>
      </c>
      <c r="I80" s="103"/>
      <c r="J80" s="103">
        <v>425</v>
      </c>
      <c r="K80" s="13">
        <v>425</v>
      </c>
      <c r="L80" s="13">
        <v>425</v>
      </c>
      <c r="M80" s="13">
        <v>425</v>
      </c>
      <c r="N80" s="13"/>
      <c r="O80" s="13">
        <v>1700</v>
      </c>
      <c r="P80" s="153">
        <v>425</v>
      </c>
      <c r="Q80" s="153">
        <v>425</v>
      </c>
      <c r="R80" s="153">
        <v>425</v>
      </c>
      <c r="S80" s="153">
        <v>425</v>
      </c>
      <c r="T80" s="153"/>
      <c r="U80" s="13">
        <v>1700</v>
      </c>
      <c r="V80" s="13">
        <v>425</v>
      </c>
      <c r="W80" s="13">
        <v>425</v>
      </c>
      <c r="X80" s="13">
        <v>425</v>
      </c>
      <c r="Y80" s="13">
        <v>425</v>
      </c>
      <c r="Z80" s="13"/>
      <c r="AA80" s="13">
        <v>1700</v>
      </c>
      <c r="AB80" s="13">
        <v>425</v>
      </c>
      <c r="AC80" s="13">
        <v>425</v>
      </c>
      <c r="AD80" s="13">
        <v>425</v>
      </c>
      <c r="AE80" s="13">
        <v>142</v>
      </c>
      <c r="AF80" s="13">
        <v>142</v>
      </c>
      <c r="AG80" s="13">
        <v>141</v>
      </c>
      <c r="AH80" s="13">
        <v>425</v>
      </c>
      <c r="AI80" s="43">
        <v>0</v>
      </c>
      <c r="AJ80" s="43">
        <v>0</v>
      </c>
      <c r="AK80" s="43">
        <v>0</v>
      </c>
      <c r="AL80" s="43">
        <v>0</v>
      </c>
      <c r="AM80" s="43">
        <v>0</v>
      </c>
      <c r="AN80" s="43">
        <v>0</v>
      </c>
      <c r="AO80" s="43">
        <v>0</v>
      </c>
      <c r="AP80" s="43">
        <v>0</v>
      </c>
      <c r="AQ80" s="43">
        <v>0</v>
      </c>
      <c r="AR80" s="43">
        <v>0</v>
      </c>
    </row>
    <row r="81" spans="1:44" s="4" customFormat="1" ht="15.75" x14ac:dyDescent="0.25">
      <c r="A81" s="28"/>
      <c r="B81" s="33"/>
      <c r="C81" s="53">
        <v>18323505</v>
      </c>
      <c r="D81" s="53">
        <v>15825630</v>
      </c>
      <c r="E81" s="37"/>
      <c r="F81" s="37"/>
      <c r="G81" s="15">
        <v>58791</v>
      </c>
      <c r="H81" s="15">
        <v>14726</v>
      </c>
      <c r="I81" s="104">
        <v>0</v>
      </c>
      <c r="J81" s="104">
        <v>14703</v>
      </c>
      <c r="K81" s="15">
        <v>14692</v>
      </c>
      <c r="L81" s="15">
        <v>14690</v>
      </c>
      <c r="M81" s="15">
        <v>14683</v>
      </c>
      <c r="N81" s="15">
        <v>0</v>
      </c>
      <c r="O81" s="15">
        <v>58791</v>
      </c>
      <c r="P81" s="154">
        <v>14726</v>
      </c>
      <c r="Q81" s="154">
        <v>14705</v>
      </c>
      <c r="R81" s="154">
        <v>14703</v>
      </c>
      <c r="S81" s="154">
        <v>14657</v>
      </c>
      <c r="T81" s="154">
        <v>0</v>
      </c>
      <c r="U81" s="15">
        <v>58791</v>
      </c>
      <c r="V81" s="15">
        <v>14726</v>
      </c>
      <c r="W81" s="15">
        <v>14705</v>
      </c>
      <c r="X81" s="15">
        <v>14703</v>
      </c>
      <c r="Y81" s="15">
        <v>14657</v>
      </c>
      <c r="Z81" s="15">
        <v>0</v>
      </c>
      <c r="AA81" s="15">
        <v>58791</v>
      </c>
      <c r="AB81" s="15">
        <v>14726</v>
      </c>
      <c r="AC81" s="15">
        <v>14705</v>
      </c>
      <c r="AD81" s="15">
        <v>14703</v>
      </c>
      <c r="AE81" s="15">
        <v>14703</v>
      </c>
      <c r="AF81" s="15">
        <v>14703</v>
      </c>
      <c r="AG81" s="15">
        <v>14703</v>
      </c>
      <c r="AH81" s="15">
        <v>14657</v>
      </c>
      <c r="AI81" s="15">
        <v>29151</v>
      </c>
      <c r="AJ81" s="15">
        <v>7280</v>
      </c>
      <c r="AK81" s="15">
        <v>7210</v>
      </c>
      <c r="AL81" s="15">
        <v>7399</v>
      </c>
      <c r="AM81" s="15">
        <v>7262</v>
      </c>
      <c r="AN81" s="15">
        <v>27940</v>
      </c>
      <c r="AO81" s="15">
        <v>7021</v>
      </c>
      <c r="AP81" s="15">
        <v>7070</v>
      </c>
      <c r="AQ81" s="15">
        <v>6879</v>
      </c>
      <c r="AR81" s="15">
        <v>6970</v>
      </c>
    </row>
    <row r="82" spans="1:44" x14ac:dyDescent="0.2">
      <c r="G82" s="16">
        <v>57091</v>
      </c>
      <c r="AI82" s="16"/>
      <c r="AN82" s="16"/>
    </row>
    <row r="83" spans="1:44" x14ac:dyDescent="0.2">
      <c r="C83" s="58"/>
      <c r="D83" s="58"/>
      <c r="E83" s="58"/>
      <c r="F83" s="58"/>
      <c r="G83" s="16"/>
      <c r="AI83" s="16"/>
      <c r="AN83" s="16"/>
    </row>
  </sheetData>
  <sheetProtection sheet="1" objects="1" scenarios="1"/>
  <autoFilter ref="A6:M6">
    <sortState ref="A9:H85">
      <sortCondition ref="A6"/>
    </sortState>
  </autoFilter>
  <mergeCells count="29">
    <mergeCell ref="P4:S4"/>
    <mergeCell ref="AA4:AA6"/>
    <mergeCell ref="AB4:AH4"/>
    <mergeCell ref="T4:T6"/>
    <mergeCell ref="AN4:AR4"/>
    <mergeCell ref="AI5:AI6"/>
    <mergeCell ref="AJ5:AM5"/>
    <mergeCell ref="AN5:AN6"/>
    <mergeCell ref="AO5:AR5"/>
    <mergeCell ref="U4:U6"/>
    <mergeCell ref="V4:Y4"/>
    <mergeCell ref="Z4:Z6"/>
    <mergeCell ref="AE5:AG5"/>
    <mergeCell ref="L5:L6"/>
    <mergeCell ref="A4:A6"/>
    <mergeCell ref="B4:B6"/>
    <mergeCell ref="AI4:AM4"/>
    <mergeCell ref="C4:F4"/>
    <mergeCell ref="C5:D5"/>
    <mergeCell ref="E5:F5"/>
    <mergeCell ref="G4:G6"/>
    <mergeCell ref="H5:H6"/>
    <mergeCell ref="K5:K6"/>
    <mergeCell ref="H4:M4"/>
    <mergeCell ref="M5:M6"/>
    <mergeCell ref="J5:J6"/>
    <mergeCell ref="I5:I6"/>
    <mergeCell ref="N4:N6"/>
    <mergeCell ref="O4:O6"/>
  </mergeCells>
  <pageMargins left="0.70866141732283472" right="0.70866141732283472" top="0.74803149606299213" bottom="0.74803149606299213" header="0.31496062992125984" footer="0.31496062992125984"/>
  <pageSetup paperSize="9" scale="51" fitToHeight="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87"/>
  <sheetViews>
    <sheetView tabSelected="1" workbookViewId="0">
      <pane xSplit="14" ySplit="6" topLeftCell="X7" activePane="bottomRight" state="frozen"/>
      <selection pane="topRight" activeCell="O1" sqref="O1"/>
      <selection pane="bottomLeft" activeCell="A7" sqref="A7"/>
      <selection pane="bottomRight" activeCell="X12" sqref="X10:X1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69" hidden="1" customWidth="1"/>
    <col min="5" max="5" width="15" style="69" hidden="1" customWidth="1"/>
    <col min="6" max="6" width="13.85546875" style="69" hidden="1" customWidth="1"/>
    <col min="7" max="7" width="15.5703125" style="44" customWidth="1"/>
    <col min="8" max="8" width="13.140625" style="134" hidden="1" customWidth="1"/>
    <col min="9" max="16" width="13.85546875" style="135" hidden="1" customWidth="1"/>
    <col min="17" max="17" width="12.28515625" style="135" hidden="1" customWidth="1"/>
    <col min="18" max="18" width="13.85546875" style="135" hidden="1" customWidth="1"/>
    <col min="19" max="20" width="13.42578125" style="135" hidden="1" customWidth="1"/>
    <col min="21" max="25" width="13.42578125" style="46" customWidth="1"/>
    <col min="26" max="35" width="12.85546875" style="1" customWidth="1"/>
    <col min="36" max="16384" width="9.140625" style="1"/>
  </cols>
  <sheetData>
    <row r="1" spans="1:35" x14ac:dyDescent="0.2">
      <c r="AI1" s="11" t="s">
        <v>71</v>
      </c>
    </row>
    <row r="3" spans="1:35" ht="15.75" x14ac:dyDescent="0.25">
      <c r="B3" s="20" t="s">
        <v>160</v>
      </c>
      <c r="C3" s="70"/>
      <c r="D3" s="70"/>
      <c r="E3" s="70"/>
      <c r="F3" s="70"/>
      <c r="G3" s="39"/>
      <c r="H3" s="136"/>
      <c r="I3" s="136"/>
      <c r="J3" s="136"/>
      <c r="K3" s="136"/>
      <c r="L3" s="136"/>
      <c r="M3" s="136"/>
      <c r="N3" s="136"/>
      <c r="O3" s="136"/>
      <c r="P3" s="136"/>
      <c r="Q3" s="136"/>
      <c r="R3" s="136"/>
      <c r="S3" s="136"/>
      <c r="T3" s="136"/>
      <c r="U3" s="39"/>
      <c r="V3" s="39"/>
      <c r="W3" s="39"/>
      <c r="X3" s="39"/>
      <c r="Y3" s="39"/>
    </row>
    <row r="4" spans="1:35" ht="59.25" customHeight="1" x14ac:dyDescent="0.2">
      <c r="A4" s="172" t="s">
        <v>0</v>
      </c>
      <c r="B4" s="172" t="s">
        <v>1</v>
      </c>
      <c r="C4" s="232" t="s">
        <v>112</v>
      </c>
      <c r="D4" s="233"/>
      <c r="E4" s="233"/>
      <c r="F4" s="234"/>
      <c r="G4" s="213" t="s">
        <v>140</v>
      </c>
      <c r="H4" s="197" t="s">
        <v>295</v>
      </c>
      <c r="I4" s="200" t="s">
        <v>105</v>
      </c>
      <c r="J4" s="201"/>
      <c r="K4" s="201"/>
      <c r="L4" s="201"/>
      <c r="M4" s="201"/>
      <c r="N4" s="201"/>
      <c r="O4" s="202" t="s">
        <v>294</v>
      </c>
      <c r="P4" s="201" t="s">
        <v>105</v>
      </c>
      <c r="Q4" s="201"/>
      <c r="R4" s="201"/>
      <c r="S4" s="203"/>
      <c r="T4" s="185" t="s">
        <v>296</v>
      </c>
      <c r="U4" s="222" t="s">
        <v>310</v>
      </c>
      <c r="V4" s="225" t="s">
        <v>105</v>
      </c>
      <c r="W4" s="225"/>
      <c r="X4" s="225"/>
      <c r="Y4" s="226"/>
      <c r="Z4" s="214" t="s">
        <v>122</v>
      </c>
      <c r="AA4" s="214"/>
      <c r="AB4" s="214"/>
      <c r="AC4" s="214"/>
      <c r="AD4" s="214"/>
      <c r="AE4" s="204" t="s">
        <v>123</v>
      </c>
      <c r="AF4" s="205"/>
      <c r="AG4" s="205"/>
      <c r="AH4" s="205"/>
      <c r="AI4" s="206"/>
    </row>
    <row r="5" spans="1:35" s="2" customFormat="1" ht="48" customHeight="1" x14ac:dyDescent="0.2">
      <c r="A5" s="172"/>
      <c r="B5" s="172"/>
      <c r="C5" s="229" t="s">
        <v>108</v>
      </c>
      <c r="D5" s="229"/>
      <c r="E5" s="230" t="s">
        <v>109</v>
      </c>
      <c r="F5" s="231"/>
      <c r="G5" s="213"/>
      <c r="H5" s="197"/>
      <c r="I5" s="219" t="s">
        <v>65</v>
      </c>
      <c r="J5" s="202" t="s">
        <v>64</v>
      </c>
      <c r="K5" s="202"/>
      <c r="L5" s="202"/>
      <c r="M5" s="202"/>
      <c r="N5" s="202"/>
      <c r="O5" s="202"/>
      <c r="P5" s="198" t="s">
        <v>290</v>
      </c>
      <c r="Q5" s="219" t="s">
        <v>66</v>
      </c>
      <c r="R5" s="219" t="s">
        <v>67</v>
      </c>
      <c r="S5" s="219" t="s">
        <v>68</v>
      </c>
      <c r="T5" s="186"/>
      <c r="U5" s="223"/>
      <c r="V5" s="193" t="s">
        <v>65</v>
      </c>
      <c r="W5" s="227" t="s">
        <v>66</v>
      </c>
      <c r="X5" s="227" t="s">
        <v>67</v>
      </c>
      <c r="Y5" s="227" t="s">
        <v>68</v>
      </c>
      <c r="Z5" s="217" t="s">
        <v>124</v>
      </c>
      <c r="AA5" s="209" t="s">
        <v>64</v>
      </c>
      <c r="AB5" s="191"/>
      <c r="AC5" s="191"/>
      <c r="AD5" s="192"/>
      <c r="AE5" s="207" t="s">
        <v>161</v>
      </c>
      <c r="AF5" s="209" t="s">
        <v>64</v>
      </c>
      <c r="AG5" s="191"/>
      <c r="AH5" s="191"/>
      <c r="AI5" s="192"/>
    </row>
    <row r="6" spans="1:35" s="6" customFormat="1" ht="52.5" customHeight="1" x14ac:dyDescent="0.2">
      <c r="A6" s="172"/>
      <c r="B6" s="172"/>
      <c r="C6" s="71" t="s">
        <v>106</v>
      </c>
      <c r="D6" s="71" t="s">
        <v>110</v>
      </c>
      <c r="E6" s="71" t="s">
        <v>106</v>
      </c>
      <c r="F6" s="71" t="s">
        <v>110</v>
      </c>
      <c r="G6" s="213"/>
      <c r="H6" s="197"/>
      <c r="I6" s="220"/>
      <c r="J6" s="137" t="s">
        <v>273</v>
      </c>
      <c r="K6" s="137" t="s">
        <v>276</v>
      </c>
      <c r="L6" s="137" t="s">
        <v>274</v>
      </c>
      <c r="M6" s="137" t="s">
        <v>282</v>
      </c>
      <c r="N6" s="137" t="s">
        <v>275</v>
      </c>
      <c r="O6" s="202"/>
      <c r="P6" s="199"/>
      <c r="Q6" s="220"/>
      <c r="R6" s="220"/>
      <c r="S6" s="220"/>
      <c r="T6" s="187"/>
      <c r="U6" s="224"/>
      <c r="V6" s="194"/>
      <c r="W6" s="228"/>
      <c r="X6" s="228"/>
      <c r="Y6" s="228"/>
      <c r="Z6" s="218"/>
      <c r="AA6" s="64" t="s">
        <v>65</v>
      </c>
      <c r="AB6" s="64" t="s">
        <v>66</v>
      </c>
      <c r="AC6" s="64" t="s">
        <v>67</v>
      </c>
      <c r="AD6" s="64" t="s">
        <v>68</v>
      </c>
      <c r="AE6" s="208"/>
      <c r="AF6" s="64" t="s">
        <v>65</v>
      </c>
      <c r="AG6" s="64" t="s">
        <v>66</v>
      </c>
      <c r="AH6" s="64" t="s">
        <v>67</v>
      </c>
      <c r="AI6" s="64" t="s">
        <v>68</v>
      </c>
    </row>
    <row r="7" spans="1:35" x14ac:dyDescent="0.2">
      <c r="A7" s="27">
        <v>1</v>
      </c>
      <c r="B7" s="3" t="s">
        <v>2</v>
      </c>
      <c r="C7" s="72">
        <v>222</v>
      </c>
      <c r="D7" s="72">
        <v>8167</v>
      </c>
      <c r="E7" s="73">
        <f t="shared" ref="E7:E67" si="0">C7/(C7+D7)</f>
        <v>2.6463225652640362E-2</v>
      </c>
      <c r="F7" s="73">
        <f t="shared" ref="F7:F67" si="1">1-E7</f>
        <v>0.97353677434735963</v>
      </c>
      <c r="G7" s="52">
        <v>8389</v>
      </c>
      <c r="H7" s="138">
        <v>2955</v>
      </c>
      <c r="I7" s="138">
        <v>656</v>
      </c>
      <c r="J7" s="138">
        <v>255</v>
      </c>
      <c r="K7" s="138"/>
      <c r="L7" s="138">
        <v>256</v>
      </c>
      <c r="M7" s="138">
        <v>-110</v>
      </c>
      <c r="N7" s="138">
        <v>255</v>
      </c>
      <c r="O7" s="138">
        <v>2955</v>
      </c>
      <c r="P7" s="138">
        <v>656</v>
      </c>
      <c r="Q7" s="138">
        <v>766</v>
      </c>
      <c r="R7" s="138">
        <v>766</v>
      </c>
      <c r="S7" s="138">
        <v>767</v>
      </c>
      <c r="T7" s="138"/>
      <c r="U7" s="43">
        <v>2955</v>
      </c>
      <c r="V7" s="43">
        <v>739</v>
      </c>
      <c r="W7" s="43">
        <v>739</v>
      </c>
      <c r="X7" s="43">
        <v>739</v>
      </c>
      <c r="Y7" s="43">
        <v>738</v>
      </c>
      <c r="Z7" s="27">
        <v>78</v>
      </c>
      <c r="AA7" s="27">
        <v>20</v>
      </c>
      <c r="AB7" s="27">
        <v>20</v>
      </c>
      <c r="AC7" s="27">
        <v>20</v>
      </c>
      <c r="AD7" s="32">
        <v>18</v>
      </c>
      <c r="AE7" s="32">
        <v>2877</v>
      </c>
      <c r="AF7" s="32">
        <v>719</v>
      </c>
      <c r="AG7" s="32">
        <v>719</v>
      </c>
      <c r="AH7" s="32">
        <v>719</v>
      </c>
      <c r="AI7" s="32">
        <v>720</v>
      </c>
    </row>
    <row r="8" spans="1:35" x14ac:dyDescent="0.2">
      <c r="A8" s="27">
        <v>2</v>
      </c>
      <c r="B8" s="3" t="s">
        <v>3</v>
      </c>
      <c r="C8" s="72">
        <v>1082</v>
      </c>
      <c r="D8" s="72">
        <v>13789</v>
      </c>
      <c r="E8" s="73">
        <f t="shared" si="0"/>
        <v>7.2759061260170801E-2</v>
      </c>
      <c r="F8" s="73">
        <f t="shared" si="1"/>
        <v>0.92724093873982916</v>
      </c>
      <c r="G8" s="52">
        <v>14871</v>
      </c>
      <c r="H8" s="138">
        <v>4730</v>
      </c>
      <c r="I8" s="138">
        <v>583</v>
      </c>
      <c r="J8" s="138">
        <v>461</v>
      </c>
      <c r="K8" s="138">
        <v>-300</v>
      </c>
      <c r="L8" s="138">
        <v>161</v>
      </c>
      <c r="M8" s="138">
        <v>-500</v>
      </c>
      <c r="N8" s="138">
        <v>461</v>
      </c>
      <c r="O8" s="138">
        <v>4730</v>
      </c>
      <c r="P8" s="138">
        <v>583</v>
      </c>
      <c r="Q8" s="138">
        <v>1383</v>
      </c>
      <c r="R8" s="138">
        <v>1383</v>
      </c>
      <c r="S8" s="138">
        <v>1381</v>
      </c>
      <c r="T8" s="138">
        <v>-900</v>
      </c>
      <c r="U8" s="43">
        <v>3830</v>
      </c>
      <c r="V8" s="43">
        <v>733</v>
      </c>
      <c r="W8" s="43">
        <v>733</v>
      </c>
      <c r="X8" s="43">
        <v>1183</v>
      </c>
      <c r="Y8" s="43">
        <v>1181</v>
      </c>
      <c r="Z8" s="27">
        <v>279</v>
      </c>
      <c r="AA8" s="27">
        <v>53</v>
      </c>
      <c r="AB8" s="27">
        <v>53</v>
      </c>
      <c r="AC8" s="27">
        <v>86</v>
      </c>
      <c r="AD8" s="32">
        <v>87</v>
      </c>
      <c r="AE8" s="32">
        <v>3551</v>
      </c>
      <c r="AF8" s="32">
        <v>680</v>
      </c>
      <c r="AG8" s="32">
        <v>680</v>
      </c>
      <c r="AH8" s="32">
        <v>1097</v>
      </c>
      <c r="AI8" s="32">
        <v>1094</v>
      </c>
    </row>
    <row r="9" spans="1:35" x14ac:dyDescent="0.2">
      <c r="A9" s="27">
        <v>3</v>
      </c>
      <c r="B9" s="3" t="s">
        <v>4</v>
      </c>
      <c r="C9" s="72">
        <v>17087</v>
      </c>
      <c r="D9" s="72">
        <v>474</v>
      </c>
      <c r="E9" s="73">
        <f t="shared" si="0"/>
        <v>0.97300837082170721</v>
      </c>
      <c r="F9" s="73">
        <f t="shared" si="1"/>
        <v>2.6991629178292786E-2</v>
      </c>
      <c r="G9" s="52">
        <v>17561</v>
      </c>
      <c r="H9" s="138">
        <v>5644</v>
      </c>
      <c r="I9" s="138">
        <v>774</v>
      </c>
      <c r="J9" s="138">
        <v>541</v>
      </c>
      <c r="K9" s="138">
        <v>-300</v>
      </c>
      <c r="L9" s="138">
        <v>242</v>
      </c>
      <c r="M9" s="138">
        <v>-550</v>
      </c>
      <c r="N9" s="138">
        <v>541</v>
      </c>
      <c r="O9" s="138">
        <v>5644</v>
      </c>
      <c r="P9" s="138">
        <v>774</v>
      </c>
      <c r="Q9" s="138">
        <v>1624</v>
      </c>
      <c r="R9" s="138">
        <v>1624</v>
      </c>
      <c r="S9" s="138">
        <v>1622</v>
      </c>
      <c r="T9" s="138">
        <v>-1000</v>
      </c>
      <c r="U9" s="43">
        <v>4644</v>
      </c>
      <c r="V9" s="43">
        <v>911</v>
      </c>
      <c r="W9" s="43">
        <v>911</v>
      </c>
      <c r="X9" s="43">
        <v>1411</v>
      </c>
      <c r="Y9" s="43">
        <v>1411</v>
      </c>
      <c r="Z9" s="27">
        <v>4519</v>
      </c>
      <c r="AA9" s="27">
        <v>886</v>
      </c>
      <c r="AB9" s="27">
        <v>886</v>
      </c>
      <c r="AC9" s="27">
        <v>1373</v>
      </c>
      <c r="AD9" s="32">
        <v>1374</v>
      </c>
      <c r="AE9" s="32">
        <v>125</v>
      </c>
      <c r="AF9" s="32">
        <v>25</v>
      </c>
      <c r="AG9" s="32">
        <v>25</v>
      </c>
      <c r="AH9" s="32">
        <v>38</v>
      </c>
      <c r="AI9" s="32">
        <v>37</v>
      </c>
    </row>
    <row r="10" spans="1:35" x14ac:dyDescent="0.2">
      <c r="A10" s="27">
        <v>4</v>
      </c>
      <c r="B10" s="3" t="s">
        <v>5</v>
      </c>
      <c r="C10" s="72">
        <v>1390</v>
      </c>
      <c r="D10" s="72">
        <v>11159</v>
      </c>
      <c r="E10" s="73">
        <f t="shared" si="0"/>
        <v>0.11076579807155949</v>
      </c>
      <c r="F10" s="73">
        <f t="shared" si="1"/>
        <v>0.88923420192844049</v>
      </c>
      <c r="G10" s="52">
        <v>12549</v>
      </c>
      <c r="H10" s="138">
        <v>4325</v>
      </c>
      <c r="I10" s="138">
        <v>856</v>
      </c>
      <c r="J10" s="138">
        <v>385</v>
      </c>
      <c r="K10" s="138">
        <v>-300</v>
      </c>
      <c r="L10" s="138">
        <v>86</v>
      </c>
      <c r="M10" s="138"/>
      <c r="N10" s="138">
        <v>385</v>
      </c>
      <c r="O10" s="138">
        <v>4325</v>
      </c>
      <c r="P10" s="138">
        <v>856</v>
      </c>
      <c r="Q10" s="138">
        <v>1156</v>
      </c>
      <c r="R10" s="138">
        <v>1156</v>
      </c>
      <c r="S10" s="138">
        <v>1157</v>
      </c>
      <c r="T10" s="138"/>
      <c r="U10" s="43">
        <v>4325</v>
      </c>
      <c r="V10" s="43">
        <v>1081</v>
      </c>
      <c r="W10" s="43">
        <v>1081</v>
      </c>
      <c r="X10" s="43">
        <v>1081</v>
      </c>
      <c r="Y10" s="43">
        <v>1082</v>
      </c>
      <c r="Z10" s="27">
        <v>479</v>
      </c>
      <c r="AA10" s="27">
        <v>120</v>
      </c>
      <c r="AB10" s="27">
        <v>120</v>
      </c>
      <c r="AC10" s="27">
        <v>120</v>
      </c>
      <c r="AD10" s="32">
        <v>119</v>
      </c>
      <c r="AE10" s="32">
        <v>3846</v>
      </c>
      <c r="AF10" s="32">
        <v>961</v>
      </c>
      <c r="AG10" s="32">
        <v>961</v>
      </c>
      <c r="AH10" s="32">
        <v>961</v>
      </c>
      <c r="AI10" s="32">
        <v>963</v>
      </c>
    </row>
    <row r="11" spans="1:35" x14ac:dyDescent="0.2">
      <c r="A11" s="27">
        <v>5</v>
      </c>
      <c r="B11" s="3" t="s">
        <v>6</v>
      </c>
      <c r="C11" s="72">
        <v>4114</v>
      </c>
      <c r="D11" s="72">
        <v>21091</v>
      </c>
      <c r="E11" s="73">
        <f t="shared" si="0"/>
        <v>0.16322158301924222</v>
      </c>
      <c r="F11" s="73">
        <f t="shared" si="1"/>
        <v>0.83677841698075772</v>
      </c>
      <c r="G11" s="52">
        <v>25205</v>
      </c>
      <c r="H11" s="138">
        <v>8407</v>
      </c>
      <c r="I11" s="138">
        <v>1427</v>
      </c>
      <c r="J11" s="138">
        <v>776</v>
      </c>
      <c r="K11" s="138">
        <v>-400</v>
      </c>
      <c r="L11" s="138">
        <v>376</v>
      </c>
      <c r="M11" s="138">
        <v>-500</v>
      </c>
      <c r="N11" s="138">
        <v>775</v>
      </c>
      <c r="O11" s="138">
        <v>8407</v>
      </c>
      <c r="P11" s="138">
        <v>1427</v>
      </c>
      <c r="Q11" s="138">
        <v>2327</v>
      </c>
      <c r="R11" s="138">
        <v>2327</v>
      </c>
      <c r="S11" s="138">
        <v>2326</v>
      </c>
      <c r="T11" s="138">
        <v>-1400</v>
      </c>
      <c r="U11" s="43">
        <v>7007</v>
      </c>
      <c r="V11" s="43">
        <v>1402</v>
      </c>
      <c r="W11" s="43">
        <v>1402</v>
      </c>
      <c r="X11" s="43">
        <v>2102</v>
      </c>
      <c r="Y11" s="43">
        <v>2101</v>
      </c>
      <c r="Z11" s="27">
        <v>1144</v>
      </c>
      <c r="AA11" s="27">
        <v>229</v>
      </c>
      <c r="AB11" s="27">
        <v>229</v>
      </c>
      <c r="AC11" s="27">
        <v>343</v>
      </c>
      <c r="AD11" s="32">
        <v>343</v>
      </c>
      <c r="AE11" s="32">
        <v>5863</v>
      </c>
      <c r="AF11" s="32">
        <v>1173</v>
      </c>
      <c r="AG11" s="32">
        <v>1173</v>
      </c>
      <c r="AH11" s="32">
        <v>1759</v>
      </c>
      <c r="AI11" s="32">
        <v>1758</v>
      </c>
    </row>
    <row r="12" spans="1:35" x14ac:dyDescent="0.2">
      <c r="A12" s="27">
        <v>6</v>
      </c>
      <c r="B12" s="3" t="s">
        <v>7</v>
      </c>
      <c r="C12" s="72">
        <v>194</v>
      </c>
      <c r="D12" s="72">
        <v>8108</v>
      </c>
      <c r="E12" s="73">
        <f t="shared" si="0"/>
        <v>2.3367863165502288E-2</v>
      </c>
      <c r="F12" s="73">
        <f t="shared" si="1"/>
        <v>0.97663213683449768</v>
      </c>
      <c r="G12" s="52">
        <v>8302</v>
      </c>
      <c r="H12" s="138">
        <v>3057</v>
      </c>
      <c r="I12" s="138">
        <v>764</v>
      </c>
      <c r="J12" s="138">
        <v>255</v>
      </c>
      <c r="K12" s="138"/>
      <c r="L12" s="138">
        <v>255</v>
      </c>
      <c r="M12" s="138"/>
      <c r="N12" s="138">
        <v>254</v>
      </c>
      <c r="O12" s="138">
        <v>3057</v>
      </c>
      <c r="P12" s="138">
        <v>764</v>
      </c>
      <c r="Q12" s="138">
        <v>764</v>
      </c>
      <c r="R12" s="138">
        <v>764</v>
      </c>
      <c r="S12" s="138">
        <v>765</v>
      </c>
      <c r="T12" s="138"/>
      <c r="U12" s="43">
        <v>3057</v>
      </c>
      <c r="V12" s="43">
        <v>764</v>
      </c>
      <c r="W12" s="43">
        <v>764</v>
      </c>
      <c r="X12" s="43">
        <v>764</v>
      </c>
      <c r="Y12" s="43">
        <v>765</v>
      </c>
      <c r="Z12" s="27">
        <v>71</v>
      </c>
      <c r="AA12" s="27">
        <v>18</v>
      </c>
      <c r="AB12" s="27">
        <v>18</v>
      </c>
      <c r="AC12" s="27">
        <v>18</v>
      </c>
      <c r="AD12" s="32">
        <v>17</v>
      </c>
      <c r="AE12" s="32">
        <v>2986</v>
      </c>
      <c r="AF12" s="32">
        <v>746</v>
      </c>
      <c r="AG12" s="32">
        <v>746</v>
      </c>
      <c r="AH12" s="32">
        <v>746</v>
      </c>
      <c r="AI12" s="32">
        <v>748</v>
      </c>
    </row>
    <row r="13" spans="1:35" x14ac:dyDescent="0.2">
      <c r="A13" s="27">
        <v>7</v>
      </c>
      <c r="B13" s="3" t="s">
        <v>8</v>
      </c>
      <c r="C13" s="72">
        <v>9931</v>
      </c>
      <c r="D13" s="72">
        <v>16516</v>
      </c>
      <c r="E13" s="73">
        <f t="shared" si="0"/>
        <v>0.37550572843800811</v>
      </c>
      <c r="F13" s="73">
        <f t="shared" si="1"/>
        <v>0.62449427156199189</v>
      </c>
      <c r="G13" s="52">
        <v>26447</v>
      </c>
      <c r="H13" s="138">
        <v>9709</v>
      </c>
      <c r="I13" s="138">
        <v>2352</v>
      </c>
      <c r="J13" s="138">
        <v>817</v>
      </c>
      <c r="K13" s="138">
        <v>-100</v>
      </c>
      <c r="L13" s="138">
        <v>718</v>
      </c>
      <c r="M13" s="138"/>
      <c r="N13" s="138">
        <v>817</v>
      </c>
      <c r="O13" s="138">
        <v>9709</v>
      </c>
      <c r="P13" s="138">
        <v>2352</v>
      </c>
      <c r="Q13" s="138">
        <v>2452</v>
      </c>
      <c r="R13" s="138">
        <v>2452</v>
      </c>
      <c r="S13" s="138">
        <v>2453</v>
      </c>
      <c r="T13" s="138"/>
      <c r="U13" s="43">
        <v>9709</v>
      </c>
      <c r="V13" s="43">
        <v>2427</v>
      </c>
      <c r="W13" s="43">
        <v>2427</v>
      </c>
      <c r="X13" s="43">
        <v>2427</v>
      </c>
      <c r="Y13" s="43">
        <v>2428</v>
      </c>
      <c r="Z13" s="27">
        <v>3646</v>
      </c>
      <c r="AA13" s="27">
        <v>911</v>
      </c>
      <c r="AB13" s="27">
        <v>911</v>
      </c>
      <c r="AC13" s="27">
        <v>911</v>
      </c>
      <c r="AD13" s="32">
        <v>913</v>
      </c>
      <c r="AE13" s="32">
        <v>6063</v>
      </c>
      <c r="AF13" s="32">
        <v>1516</v>
      </c>
      <c r="AG13" s="32">
        <v>1516</v>
      </c>
      <c r="AH13" s="32">
        <v>1516</v>
      </c>
      <c r="AI13" s="32">
        <v>1515</v>
      </c>
    </row>
    <row r="14" spans="1:35" x14ac:dyDescent="0.2">
      <c r="A14" s="27">
        <v>8</v>
      </c>
      <c r="B14" s="3" t="s">
        <v>9</v>
      </c>
      <c r="C14" s="72">
        <v>1017</v>
      </c>
      <c r="D14" s="72">
        <v>19151</v>
      </c>
      <c r="E14" s="73">
        <f t="shared" si="0"/>
        <v>5.0426418088060296E-2</v>
      </c>
      <c r="F14" s="73">
        <f t="shared" si="1"/>
        <v>0.94957358191193975</v>
      </c>
      <c r="G14" s="52">
        <v>20168</v>
      </c>
      <c r="H14" s="138">
        <v>6180</v>
      </c>
      <c r="I14" s="138">
        <v>570</v>
      </c>
      <c r="J14" s="138">
        <v>623</v>
      </c>
      <c r="K14" s="138">
        <v>-400</v>
      </c>
      <c r="L14" s="138">
        <v>224</v>
      </c>
      <c r="M14" s="138">
        <v>-900</v>
      </c>
      <c r="N14" s="138">
        <v>623</v>
      </c>
      <c r="O14" s="138">
        <v>6180</v>
      </c>
      <c r="P14" s="138">
        <v>570</v>
      </c>
      <c r="Q14" s="138">
        <v>1870</v>
      </c>
      <c r="R14" s="138">
        <v>1870</v>
      </c>
      <c r="S14" s="138">
        <v>1870</v>
      </c>
      <c r="T14" s="138">
        <v>-1900</v>
      </c>
      <c r="U14" s="43">
        <v>4280</v>
      </c>
      <c r="V14" s="43">
        <v>595</v>
      </c>
      <c r="W14" s="43">
        <v>595</v>
      </c>
      <c r="X14" s="43">
        <v>1545</v>
      </c>
      <c r="Y14" s="43">
        <v>1545</v>
      </c>
      <c r="Z14" s="27">
        <v>216</v>
      </c>
      <c r="AA14" s="27">
        <v>30</v>
      </c>
      <c r="AB14" s="27">
        <v>30</v>
      </c>
      <c r="AC14" s="27">
        <v>78</v>
      </c>
      <c r="AD14" s="32">
        <v>78</v>
      </c>
      <c r="AE14" s="32">
        <v>4064</v>
      </c>
      <c r="AF14" s="32">
        <v>565</v>
      </c>
      <c r="AG14" s="32">
        <v>565</v>
      </c>
      <c r="AH14" s="32">
        <v>1467</v>
      </c>
      <c r="AI14" s="32">
        <v>1467</v>
      </c>
    </row>
    <row r="15" spans="1:35" x14ac:dyDescent="0.2">
      <c r="A15" s="27">
        <v>9</v>
      </c>
      <c r="B15" s="3" t="s">
        <v>10</v>
      </c>
      <c r="C15" s="72">
        <v>42487</v>
      </c>
      <c r="D15" s="72">
        <v>4862</v>
      </c>
      <c r="E15" s="73">
        <f t="shared" si="0"/>
        <v>0.89731567720543204</v>
      </c>
      <c r="F15" s="73">
        <f t="shared" si="1"/>
        <v>0.10268432279456796</v>
      </c>
      <c r="G15" s="52">
        <v>47349</v>
      </c>
      <c r="H15" s="138">
        <v>17071</v>
      </c>
      <c r="I15" s="138">
        <v>3668</v>
      </c>
      <c r="J15" s="138">
        <v>1489</v>
      </c>
      <c r="K15" s="138">
        <v>-200</v>
      </c>
      <c r="L15" s="138">
        <v>1290</v>
      </c>
      <c r="M15" s="138">
        <v>-600</v>
      </c>
      <c r="N15" s="138">
        <v>1489</v>
      </c>
      <c r="O15" s="138">
        <v>17071</v>
      </c>
      <c r="P15" s="138">
        <v>3668</v>
      </c>
      <c r="Q15" s="138">
        <v>4468</v>
      </c>
      <c r="R15" s="138">
        <v>4468</v>
      </c>
      <c r="S15" s="138">
        <v>4467</v>
      </c>
      <c r="T15" s="138">
        <v>-2700</v>
      </c>
      <c r="U15" s="43">
        <v>14371</v>
      </c>
      <c r="V15" s="43">
        <v>2918</v>
      </c>
      <c r="W15" s="43">
        <v>2918</v>
      </c>
      <c r="X15" s="43">
        <v>4268</v>
      </c>
      <c r="Y15" s="43">
        <v>4267</v>
      </c>
      <c r="Z15" s="27">
        <v>12895</v>
      </c>
      <c r="AA15" s="27">
        <v>2618</v>
      </c>
      <c r="AB15" s="27">
        <v>2618</v>
      </c>
      <c r="AC15" s="27">
        <v>3830</v>
      </c>
      <c r="AD15" s="32">
        <v>3829</v>
      </c>
      <c r="AE15" s="32">
        <v>1476</v>
      </c>
      <c r="AF15" s="32">
        <v>300</v>
      </c>
      <c r="AG15" s="32">
        <v>300</v>
      </c>
      <c r="AH15" s="32">
        <v>438</v>
      </c>
      <c r="AI15" s="32">
        <v>438</v>
      </c>
    </row>
    <row r="16" spans="1:35" ht="30" x14ac:dyDescent="0.2">
      <c r="A16" s="27">
        <v>10</v>
      </c>
      <c r="B16" s="3" t="s">
        <v>53</v>
      </c>
      <c r="C16" s="72">
        <v>2504</v>
      </c>
      <c r="D16" s="72">
        <v>26391</v>
      </c>
      <c r="E16" s="73">
        <f t="shared" si="0"/>
        <v>8.6658591451808265E-2</v>
      </c>
      <c r="F16" s="73">
        <f t="shared" si="1"/>
        <v>0.91334140854819168</v>
      </c>
      <c r="G16" s="52">
        <v>28895</v>
      </c>
      <c r="H16" s="138">
        <v>11219</v>
      </c>
      <c r="I16" s="138">
        <v>3180</v>
      </c>
      <c r="J16" s="138">
        <v>893</v>
      </c>
      <c r="K16" s="138"/>
      <c r="L16" s="138">
        <v>894</v>
      </c>
      <c r="M16" s="138">
        <v>500</v>
      </c>
      <c r="N16" s="138">
        <v>893</v>
      </c>
      <c r="O16" s="138">
        <v>11219</v>
      </c>
      <c r="P16" s="138">
        <v>3180</v>
      </c>
      <c r="Q16" s="138">
        <v>2680</v>
      </c>
      <c r="R16" s="138">
        <v>2680</v>
      </c>
      <c r="S16" s="138">
        <v>2679</v>
      </c>
      <c r="T16" s="138"/>
      <c r="U16" s="43">
        <v>11219</v>
      </c>
      <c r="V16" s="43">
        <v>2805</v>
      </c>
      <c r="W16" s="43">
        <v>2805</v>
      </c>
      <c r="X16" s="43">
        <v>2805</v>
      </c>
      <c r="Y16" s="43">
        <v>2804</v>
      </c>
      <c r="Z16" s="27">
        <v>972</v>
      </c>
      <c r="AA16" s="27">
        <v>243</v>
      </c>
      <c r="AB16" s="27">
        <v>243</v>
      </c>
      <c r="AC16" s="27">
        <v>243</v>
      </c>
      <c r="AD16" s="32">
        <v>243</v>
      </c>
      <c r="AE16" s="32">
        <v>10247</v>
      </c>
      <c r="AF16" s="32">
        <v>2562</v>
      </c>
      <c r="AG16" s="32">
        <v>2562</v>
      </c>
      <c r="AH16" s="32">
        <v>2562</v>
      </c>
      <c r="AI16" s="32">
        <v>2561</v>
      </c>
    </row>
    <row r="17" spans="1:35" x14ac:dyDescent="0.2">
      <c r="A17" s="27">
        <v>11</v>
      </c>
      <c r="B17" s="3" t="s">
        <v>11</v>
      </c>
      <c r="C17" s="72">
        <v>13349</v>
      </c>
      <c r="D17" s="72">
        <v>623</v>
      </c>
      <c r="E17" s="73">
        <f t="shared" si="0"/>
        <v>0.95541082164328661</v>
      </c>
      <c r="F17" s="73">
        <f t="shared" si="1"/>
        <v>4.4589178356713388E-2</v>
      </c>
      <c r="G17" s="52">
        <v>13972</v>
      </c>
      <c r="H17" s="138">
        <v>4811</v>
      </c>
      <c r="I17" s="138">
        <v>978</v>
      </c>
      <c r="J17" s="138">
        <v>426</v>
      </c>
      <c r="K17" s="138">
        <v>-100</v>
      </c>
      <c r="L17" s="138">
        <v>326</v>
      </c>
      <c r="M17" s="138">
        <v>-200</v>
      </c>
      <c r="N17" s="138">
        <v>426</v>
      </c>
      <c r="O17" s="138">
        <v>4811</v>
      </c>
      <c r="P17" s="138">
        <v>978</v>
      </c>
      <c r="Q17" s="138">
        <v>1278</v>
      </c>
      <c r="R17" s="138">
        <v>1278</v>
      </c>
      <c r="S17" s="138">
        <v>1277</v>
      </c>
      <c r="T17" s="138"/>
      <c r="U17" s="43">
        <v>4811</v>
      </c>
      <c r="V17" s="43">
        <v>1203</v>
      </c>
      <c r="W17" s="43">
        <v>1203</v>
      </c>
      <c r="X17" s="43">
        <v>1203</v>
      </c>
      <c r="Y17" s="43">
        <v>1202</v>
      </c>
      <c r="Z17" s="27">
        <v>4596</v>
      </c>
      <c r="AA17" s="27">
        <v>1149</v>
      </c>
      <c r="AB17" s="27">
        <v>1149</v>
      </c>
      <c r="AC17" s="27">
        <v>1149</v>
      </c>
      <c r="AD17" s="32">
        <v>1149</v>
      </c>
      <c r="AE17" s="32">
        <v>215</v>
      </c>
      <c r="AF17" s="32">
        <v>54</v>
      </c>
      <c r="AG17" s="32">
        <v>54</v>
      </c>
      <c r="AH17" s="32">
        <v>54</v>
      </c>
      <c r="AI17" s="32">
        <v>53</v>
      </c>
    </row>
    <row r="18" spans="1:35" x14ac:dyDescent="0.2">
      <c r="A18" s="27">
        <v>12</v>
      </c>
      <c r="B18" s="3" t="s">
        <v>12</v>
      </c>
      <c r="C18" s="72">
        <v>5281</v>
      </c>
      <c r="D18" s="72">
        <v>10241</v>
      </c>
      <c r="E18" s="73">
        <f t="shared" si="0"/>
        <v>0.34022677490014175</v>
      </c>
      <c r="F18" s="73">
        <f t="shared" si="1"/>
        <v>0.65977322509985825</v>
      </c>
      <c r="G18" s="52">
        <v>15522</v>
      </c>
      <c r="H18" s="138">
        <v>5342</v>
      </c>
      <c r="I18" s="138">
        <v>1057</v>
      </c>
      <c r="J18" s="138">
        <v>476</v>
      </c>
      <c r="K18" s="138">
        <v>-100</v>
      </c>
      <c r="L18" s="138">
        <v>377</v>
      </c>
      <c r="M18" s="138">
        <v>-272</v>
      </c>
      <c r="N18" s="138">
        <v>476</v>
      </c>
      <c r="O18" s="138">
        <v>5342</v>
      </c>
      <c r="P18" s="138">
        <v>1057</v>
      </c>
      <c r="Q18" s="138">
        <v>1429</v>
      </c>
      <c r="R18" s="138">
        <v>1429</v>
      </c>
      <c r="S18" s="138">
        <v>1427</v>
      </c>
      <c r="T18" s="138"/>
      <c r="U18" s="43">
        <v>5342</v>
      </c>
      <c r="V18" s="43">
        <v>1336</v>
      </c>
      <c r="W18" s="43">
        <v>1336</v>
      </c>
      <c r="X18" s="43">
        <v>1336</v>
      </c>
      <c r="Y18" s="43">
        <v>1334</v>
      </c>
      <c r="Z18" s="27">
        <v>1817</v>
      </c>
      <c r="AA18" s="27">
        <v>455</v>
      </c>
      <c r="AB18" s="27">
        <v>455</v>
      </c>
      <c r="AC18" s="27">
        <v>455</v>
      </c>
      <c r="AD18" s="32">
        <v>452</v>
      </c>
      <c r="AE18" s="32">
        <v>3525</v>
      </c>
      <c r="AF18" s="32">
        <v>881</v>
      </c>
      <c r="AG18" s="32">
        <v>881</v>
      </c>
      <c r="AH18" s="32">
        <v>881</v>
      </c>
      <c r="AI18" s="32">
        <v>882</v>
      </c>
    </row>
    <row r="19" spans="1:35" x14ac:dyDescent="0.2">
      <c r="A19" s="27">
        <v>13</v>
      </c>
      <c r="B19" s="3" t="s">
        <v>13</v>
      </c>
      <c r="C19" s="72">
        <v>765</v>
      </c>
      <c r="D19" s="72">
        <v>14441</v>
      </c>
      <c r="E19" s="73">
        <f t="shared" si="0"/>
        <v>5.0309088517690385E-2</v>
      </c>
      <c r="F19" s="73">
        <f t="shared" si="1"/>
        <v>0.94969091148230966</v>
      </c>
      <c r="G19" s="52">
        <v>15206</v>
      </c>
      <c r="H19" s="138">
        <v>5630</v>
      </c>
      <c r="I19" s="138">
        <v>1408</v>
      </c>
      <c r="J19" s="138">
        <v>469</v>
      </c>
      <c r="K19" s="138"/>
      <c r="L19" s="138">
        <v>470</v>
      </c>
      <c r="M19" s="138"/>
      <c r="N19" s="138">
        <v>469</v>
      </c>
      <c r="O19" s="138">
        <v>5630</v>
      </c>
      <c r="P19" s="138">
        <v>1408</v>
      </c>
      <c r="Q19" s="138">
        <v>1408</v>
      </c>
      <c r="R19" s="138">
        <v>1408</v>
      </c>
      <c r="S19" s="138">
        <v>1406</v>
      </c>
      <c r="T19" s="138"/>
      <c r="U19" s="43">
        <v>5630</v>
      </c>
      <c r="V19" s="43">
        <v>1408</v>
      </c>
      <c r="W19" s="43">
        <v>1408</v>
      </c>
      <c r="X19" s="43">
        <v>1408</v>
      </c>
      <c r="Y19" s="43">
        <v>1406</v>
      </c>
      <c r="Z19" s="27">
        <v>283</v>
      </c>
      <c r="AA19" s="27">
        <v>71</v>
      </c>
      <c r="AB19" s="27">
        <v>71</v>
      </c>
      <c r="AC19" s="27">
        <v>71</v>
      </c>
      <c r="AD19" s="32">
        <v>70</v>
      </c>
      <c r="AE19" s="32">
        <v>5347</v>
      </c>
      <c r="AF19" s="32">
        <v>1337</v>
      </c>
      <c r="AG19" s="32">
        <v>1337</v>
      </c>
      <c r="AH19" s="32">
        <v>1337</v>
      </c>
      <c r="AI19" s="32">
        <v>1336</v>
      </c>
    </row>
    <row r="20" spans="1:35" x14ac:dyDescent="0.2">
      <c r="A20" s="27">
        <v>14</v>
      </c>
      <c r="B20" s="3" t="s">
        <v>14</v>
      </c>
      <c r="C20" s="72">
        <v>146</v>
      </c>
      <c r="D20" s="72">
        <v>10746</v>
      </c>
      <c r="E20" s="73">
        <f t="shared" si="0"/>
        <v>1.3404333455747338E-2</v>
      </c>
      <c r="F20" s="73">
        <f t="shared" si="1"/>
        <v>0.98659566654425268</v>
      </c>
      <c r="G20" s="52">
        <v>10892</v>
      </c>
      <c r="H20" s="138">
        <v>3807</v>
      </c>
      <c r="I20" s="138">
        <v>802</v>
      </c>
      <c r="J20" s="138">
        <v>334</v>
      </c>
      <c r="K20" s="138"/>
      <c r="L20" s="138">
        <v>334</v>
      </c>
      <c r="M20" s="138">
        <v>-200</v>
      </c>
      <c r="N20" s="138">
        <v>334</v>
      </c>
      <c r="O20" s="138">
        <v>3807</v>
      </c>
      <c r="P20" s="138">
        <v>802</v>
      </c>
      <c r="Q20" s="138">
        <v>1002</v>
      </c>
      <c r="R20" s="138">
        <v>1002</v>
      </c>
      <c r="S20" s="138">
        <v>1001</v>
      </c>
      <c r="T20" s="138"/>
      <c r="U20" s="43">
        <v>3807</v>
      </c>
      <c r="V20" s="43">
        <v>952</v>
      </c>
      <c r="W20" s="43">
        <v>952</v>
      </c>
      <c r="X20" s="43">
        <v>952</v>
      </c>
      <c r="Y20" s="43">
        <v>951</v>
      </c>
      <c r="Z20" s="27">
        <v>51</v>
      </c>
      <c r="AA20" s="27">
        <v>13</v>
      </c>
      <c r="AB20" s="27">
        <v>13</v>
      </c>
      <c r="AC20" s="27">
        <v>13</v>
      </c>
      <c r="AD20" s="32">
        <v>12</v>
      </c>
      <c r="AE20" s="32">
        <v>3756</v>
      </c>
      <c r="AF20" s="32">
        <v>939</v>
      </c>
      <c r="AG20" s="32">
        <v>939</v>
      </c>
      <c r="AH20" s="32">
        <v>939</v>
      </c>
      <c r="AI20" s="32">
        <v>939</v>
      </c>
    </row>
    <row r="21" spans="1:35" x14ac:dyDescent="0.2">
      <c r="A21" s="27">
        <v>15</v>
      </c>
      <c r="B21" s="3" t="s">
        <v>15</v>
      </c>
      <c r="C21" s="72">
        <v>16169</v>
      </c>
      <c r="D21" s="72">
        <v>1386</v>
      </c>
      <c r="E21" s="73">
        <f t="shared" si="0"/>
        <v>0.92104813443463396</v>
      </c>
      <c r="F21" s="73">
        <f t="shared" si="1"/>
        <v>7.8951865565366042E-2</v>
      </c>
      <c r="G21" s="52">
        <v>17555</v>
      </c>
      <c r="H21" s="138">
        <v>6724</v>
      </c>
      <c r="I21" s="138">
        <v>1906</v>
      </c>
      <c r="J21" s="138">
        <v>535</v>
      </c>
      <c r="K21" s="138"/>
      <c r="L21" s="138">
        <v>536</v>
      </c>
      <c r="M21" s="138">
        <v>300</v>
      </c>
      <c r="N21" s="138">
        <v>535</v>
      </c>
      <c r="O21" s="138">
        <v>6724</v>
      </c>
      <c r="P21" s="138">
        <v>1906</v>
      </c>
      <c r="Q21" s="138">
        <v>1606</v>
      </c>
      <c r="R21" s="138">
        <v>1606</v>
      </c>
      <c r="S21" s="138">
        <v>1606</v>
      </c>
      <c r="T21" s="138"/>
      <c r="U21" s="43">
        <v>6724</v>
      </c>
      <c r="V21" s="43">
        <v>1681</v>
      </c>
      <c r="W21" s="43">
        <v>1681</v>
      </c>
      <c r="X21" s="43">
        <v>1681</v>
      </c>
      <c r="Y21" s="43">
        <v>1681</v>
      </c>
      <c r="Z21" s="27">
        <v>6193</v>
      </c>
      <c r="AA21" s="27">
        <v>1548</v>
      </c>
      <c r="AB21" s="27">
        <v>1548</v>
      </c>
      <c r="AC21" s="27">
        <v>1548</v>
      </c>
      <c r="AD21" s="32">
        <v>1549</v>
      </c>
      <c r="AE21" s="32">
        <v>531</v>
      </c>
      <c r="AF21" s="32">
        <v>133</v>
      </c>
      <c r="AG21" s="32">
        <v>133</v>
      </c>
      <c r="AH21" s="32">
        <v>133</v>
      </c>
      <c r="AI21" s="32">
        <v>132</v>
      </c>
    </row>
    <row r="22" spans="1:35" x14ac:dyDescent="0.2">
      <c r="A22" s="27">
        <v>16</v>
      </c>
      <c r="B22" s="3" t="s">
        <v>16</v>
      </c>
      <c r="C22" s="72">
        <v>833</v>
      </c>
      <c r="D22" s="72">
        <v>9705</v>
      </c>
      <c r="E22" s="73">
        <f t="shared" si="0"/>
        <v>7.9047257544126018E-2</v>
      </c>
      <c r="F22" s="73">
        <f t="shared" si="1"/>
        <v>0.920952742455874</v>
      </c>
      <c r="G22" s="52">
        <v>10538</v>
      </c>
      <c r="H22" s="138">
        <v>3777</v>
      </c>
      <c r="I22" s="138">
        <v>869</v>
      </c>
      <c r="J22" s="138">
        <v>323</v>
      </c>
      <c r="K22" s="138"/>
      <c r="L22" s="138">
        <v>323</v>
      </c>
      <c r="M22" s="138">
        <v>-100</v>
      </c>
      <c r="N22" s="138">
        <v>323</v>
      </c>
      <c r="O22" s="138">
        <v>3777</v>
      </c>
      <c r="P22" s="138">
        <v>869</v>
      </c>
      <c r="Q22" s="138">
        <v>969</v>
      </c>
      <c r="R22" s="138">
        <v>969</v>
      </c>
      <c r="S22" s="138">
        <v>970</v>
      </c>
      <c r="T22" s="138"/>
      <c r="U22" s="43">
        <v>3777</v>
      </c>
      <c r="V22" s="43">
        <v>944</v>
      </c>
      <c r="W22" s="43">
        <v>944</v>
      </c>
      <c r="X22" s="43">
        <v>944</v>
      </c>
      <c r="Y22" s="43">
        <v>945</v>
      </c>
      <c r="Z22" s="27">
        <v>299</v>
      </c>
      <c r="AA22" s="27">
        <v>75</v>
      </c>
      <c r="AB22" s="27">
        <v>75</v>
      </c>
      <c r="AC22" s="27">
        <v>75</v>
      </c>
      <c r="AD22" s="32">
        <v>74</v>
      </c>
      <c r="AE22" s="32">
        <v>3478</v>
      </c>
      <c r="AF22" s="32">
        <v>869</v>
      </c>
      <c r="AG22" s="32">
        <v>869</v>
      </c>
      <c r="AH22" s="32">
        <v>869</v>
      </c>
      <c r="AI22" s="32">
        <v>871</v>
      </c>
    </row>
    <row r="23" spans="1:35" x14ac:dyDescent="0.2">
      <c r="A23" s="27">
        <v>17</v>
      </c>
      <c r="B23" s="3" t="s">
        <v>17</v>
      </c>
      <c r="C23" s="72">
        <v>93</v>
      </c>
      <c r="D23" s="72">
        <v>9525</v>
      </c>
      <c r="E23" s="73">
        <f t="shared" si="0"/>
        <v>9.6693699313786657E-3</v>
      </c>
      <c r="F23" s="73">
        <f t="shared" si="1"/>
        <v>0.99033063006862132</v>
      </c>
      <c r="G23" s="52">
        <v>9618</v>
      </c>
      <c r="H23" s="138">
        <v>3505</v>
      </c>
      <c r="I23" s="138">
        <v>876</v>
      </c>
      <c r="J23" s="138">
        <v>292</v>
      </c>
      <c r="K23" s="138"/>
      <c r="L23" s="138">
        <v>292</v>
      </c>
      <c r="M23" s="138"/>
      <c r="N23" s="138">
        <v>292</v>
      </c>
      <c r="O23" s="138">
        <v>3505</v>
      </c>
      <c r="P23" s="138">
        <v>876</v>
      </c>
      <c r="Q23" s="138">
        <v>876</v>
      </c>
      <c r="R23" s="138">
        <v>876</v>
      </c>
      <c r="S23" s="138">
        <v>877</v>
      </c>
      <c r="T23" s="138"/>
      <c r="U23" s="43">
        <v>3505</v>
      </c>
      <c r="V23" s="43">
        <v>876</v>
      </c>
      <c r="W23" s="43">
        <v>876</v>
      </c>
      <c r="X23" s="43">
        <v>876</v>
      </c>
      <c r="Y23" s="43">
        <v>877</v>
      </c>
      <c r="Z23" s="27">
        <v>34</v>
      </c>
      <c r="AA23" s="27">
        <v>8</v>
      </c>
      <c r="AB23" s="27">
        <v>8</v>
      </c>
      <c r="AC23" s="27">
        <v>8</v>
      </c>
      <c r="AD23" s="32">
        <v>10</v>
      </c>
      <c r="AE23" s="32">
        <v>3471</v>
      </c>
      <c r="AF23" s="32">
        <v>868</v>
      </c>
      <c r="AG23" s="32">
        <v>868</v>
      </c>
      <c r="AH23" s="32">
        <v>868</v>
      </c>
      <c r="AI23" s="32">
        <v>867</v>
      </c>
    </row>
    <row r="24" spans="1:35" x14ac:dyDescent="0.2">
      <c r="A24" s="27">
        <v>18</v>
      </c>
      <c r="B24" s="3" t="s">
        <v>18</v>
      </c>
      <c r="C24" s="72">
        <v>1178</v>
      </c>
      <c r="D24" s="72">
        <v>13087</v>
      </c>
      <c r="E24" s="73">
        <f t="shared" si="0"/>
        <v>8.2579740623904663E-2</v>
      </c>
      <c r="F24" s="73">
        <f t="shared" si="1"/>
        <v>0.91742025937609539</v>
      </c>
      <c r="G24" s="52">
        <v>14265</v>
      </c>
      <c r="H24" s="138">
        <v>5282</v>
      </c>
      <c r="I24" s="138">
        <v>1321</v>
      </c>
      <c r="J24" s="138">
        <v>440</v>
      </c>
      <c r="K24" s="138"/>
      <c r="L24" s="138">
        <v>441</v>
      </c>
      <c r="M24" s="138"/>
      <c r="N24" s="138">
        <v>440</v>
      </c>
      <c r="O24" s="138">
        <v>5282</v>
      </c>
      <c r="P24" s="138">
        <v>1321</v>
      </c>
      <c r="Q24" s="138">
        <v>1321</v>
      </c>
      <c r="R24" s="138">
        <v>1321</v>
      </c>
      <c r="S24" s="138">
        <v>1319</v>
      </c>
      <c r="T24" s="138"/>
      <c r="U24" s="43">
        <v>5282</v>
      </c>
      <c r="V24" s="43">
        <v>1321</v>
      </c>
      <c r="W24" s="43">
        <v>1321</v>
      </c>
      <c r="X24" s="43">
        <v>1321</v>
      </c>
      <c r="Y24" s="43">
        <v>1319</v>
      </c>
      <c r="Z24" s="27">
        <v>436</v>
      </c>
      <c r="AA24" s="27">
        <v>109</v>
      </c>
      <c r="AB24" s="27">
        <v>109</v>
      </c>
      <c r="AC24" s="27">
        <v>109</v>
      </c>
      <c r="AD24" s="32">
        <v>109</v>
      </c>
      <c r="AE24" s="32">
        <v>4846</v>
      </c>
      <c r="AF24" s="32">
        <v>1212</v>
      </c>
      <c r="AG24" s="32">
        <v>1212</v>
      </c>
      <c r="AH24" s="32">
        <v>1212</v>
      </c>
      <c r="AI24" s="32">
        <v>1210</v>
      </c>
    </row>
    <row r="25" spans="1:35" x14ac:dyDescent="0.2">
      <c r="A25" s="27">
        <v>19</v>
      </c>
      <c r="B25" s="3" t="s">
        <v>19</v>
      </c>
      <c r="C25" s="72">
        <v>513</v>
      </c>
      <c r="D25" s="72">
        <v>4928</v>
      </c>
      <c r="E25" s="73">
        <f t="shared" si="0"/>
        <v>9.4284138945046864E-2</v>
      </c>
      <c r="F25" s="73">
        <f t="shared" si="1"/>
        <v>0.90571586105495316</v>
      </c>
      <c r="G25" s="52">
        <v>5441</v>
      </c>
      <c r="H25" s="138">
        <v>2130</v>
      </c>
      <c r="I25" s="138">
        <v>615</v>
      </c>
      <c r="J25" s="138">
        <v>168</v>
      </c>
      <c r="K25" s="138"/>
      <c r="L25" s="138">
        <v>169</v>
      </c>
      <c r="M25" s="138">
        <v>110</v>
      </c>
      <c r="N25" s="138">
        <v>168</v>
      </c>
      <c r="O25" s="138">
        <v>2130</v>
      </c>
      <c r="P25" s="138">
        <v>615</v>
      </c>
      <c r="Q25" s="138">
        <v>505</v>
      </c>
      <c r="R25" s="138">
        <v>505</v>
      </c>
      <c r="S25" s="138">
        <v>505</v>
      </c>
      <c r="T25" s="138"/>
      <c r="U25" s="43">
        <v>2130</v>
      </c>
      <c r="V25" s="43">
        <v>533</v>
      </c>
      <c r="W25" s="43">
        <v>533</v>
      </c>
      <c r="X25" s="43">
        <v>533</v>
      </c>
      <c r="Y25" s="43">
        <v>531</v>
      </c>
      <c r="Z25" s="27">
        <v>201</v>
      </c>
      <c r="AA25" s="27">
        <v>50</v>
      </c>
      <c r="AB25" s="27">
        <v>50</v>
      </c>
      <c r="AC25" s="27">
        <v>50</v>
      </c>
      <c r="AD25" s="32">
        <v>51</v>
      </c>
      <c r="AE25" s="32">
        <v>1929</v>
      </c>
      <c r="AF25" s="32">
        <v>483</v>
      </c>
      <c r="AG25" s="32">
        <v>483</v>
      </c>
      <c r="AH25" s="32">
        <v>483</v>
      </c>
      <c r="AI25" s="32">
        <v>480</v>
      </c>
    </row>
    <row r="26" spans="1:35" x14ac:dyDescent="0.2">
      <c r="A26" s="27">
        <v>20</v>
      </c>
      <c r="B26" s="3" t="s">
        <v>20</v>
      </c>
      <c r="C26" s="72">
        <v>9717</v>
      </c>
      <c r="D26" s="72">
        <v>14286</v>
      </c>
      <c r="E26" s="73">
        <f t="shared" si="0"/>
        <v>0.40482439695038119</v>
      </c>
      <c r="F26" s="73">
        <f t="shared" si="1"/>
        <v>0.59517560304961881</v>
      </c>
      <c r="G26" s="52">
        <v>24003</v>
      </c>
      <c r="H26" s="138">
        <v>7921</v>
      </c>
      <c r="I26" s="138">
        <v>1268</v>
      </c>
      <c r="J26" s="138">
        <v>739</v>
      </c>
      <c r="K26" s="138">
        <v>-300</v>
      </c>
      <c r="L26" s="138">
        <v>440</v>
      </c>
      <c r="M26" s="138">
        <v>-650</v>
      </c>
      <c r="N26" s="138">
        <v>739</v>
      </c>
      <c r="O26" s="138">
        <v>7921</v>
      </c>
      <c r="P26" s="138">
        <v>1268</v>
      </c>
      <c r="Q26" s="138">
        <v>2218</v>
      </c>
      <c r="R26" s="138">
        <v>2218</v>
      </c>
      <c r="S26" s="138">
        <v>2217</v>
      </c>
      <c r="T26" s="138">
        <v>-1200</v>
      </c>
      <c r="U26" s="43">
        <v>6721</v>
      </c>
      <c r="V26" s="43">
        <v>1380</v>
      </c>
      <c r="W26" s="43">
        <v>1380</v>
      </c>
      <c r="X26" s="43">
        <v>1980</v>
      </c>
      <c r="Y26" s="43">
        <v>1981</v>
      </c>
      <c r="Z26" s="27">
        <v>2721</v>
      </c>
      <c r="AA26" s="27">
        <v>559</v>
      </c>
      <c r="AB26" s="27">
        <v>559</v>
      </c>
      <c r="AC26" s="27">
        <v>802</v>
      </c>
      <c r="AD26" s="32">
        <v>801</v>
      </c>
      <c r="AE26" s="32">
        <v>4000</v>
      </c>
      <c r="AF26" s="32">
        <v>821</v>
      </c>
      <c r="AG26" s="32">
        <v>821</v>
      </c>
      <c r="AH26" s="32">
        <v>1178</v>
      </c>
      <c r="AI26" s="32">
        <v>1180</v>
      </c>
    </row>
    <row r="27" spans="1:35" x14ac:dyDescent="0.2">
      <c r="A27" s="27">
        <v>21</v>
      </c>
      <c r="B27" s="3" t="s">
        <v>21</v>
      </c>
      <c r="C27" s="72">
        <v>1289</v>
      </c>
      <c r="D27" s="72">
        <v>13610</v>
      </c>
      <c r="E27" s="73">
        <f t="shared" si="0"/>
        <v>8.6515873548560301E-2</v>
      </c>
      <c r="F27" s="73">
        <f t="shared" si="1"/>
        <v>0.91348412645143973</v>
      </c>
      <c r="G27" s="52">
        <v>14899</v>
      </c>
      <c r="H27" s="138">
        <v>4663</v>
      </c>
      <c r="I27" s="138">
        <v>566</v>
      </c>
      <c r="J27" s="138">
        <v>455</v>
      </c>
      <c r="K27" s="138">
        <v>-300</v>
      </c>
      <c r="L27" s="138">
        <v>156</v>
      </c>
      <c r="M27" s="138">
        <v>-500</v>
      </c>
      <c r="N27" s="138">
        <v>455</v>
      </c>
      <c r="O27" s="138">
        <v>4663</v>
      </c>
      <c r="P27" s="138">
        <v>566</v>
      </c>
      <c r="Q27" s="138">
        <v>1366</v>
      </c>
      <c r="R27" s="138">
        <v>1366</v>
      </c>
      <c r="S27" s="138">
        <v>1365</v>
      </c>
      <c r="T27" s="138">
        <v>-1000</v>
      </c>
      <c r="U27" s="43">
        <v>3663</v>
      </c>
      <c r="V27" s="43">
        <v>666</v>
      </c>
      <c r="W27" s="43">
        <v>666</v>
      </c>
      <c r="X27" s="43">
        <v>1166</v>
      </c>
      <c r="Y27" s="43">
        <v>1165</v>
      </c>
      <c r="Z27" s="27">
        <v>317</v>
      </c>
      <c r="AA27" s="27">
        <v>58</v>
      </c>
      <c r="AB27" s="27">
        <v>58</v>
      </c>
      <c r="AC27" s="27">
        <v>101</v>
      </c>
      <c r="AD27" s="32">
        <v>100</v>
      </c>
      <c r="AE27" s="32">
        <v>3346</v>
      </c>
      <c r="AF27" s="32">
        <v>608</v>
      </c>
      <c r="AG27" s="32">
        <v>608</v>
      </c>
      <c r="AH27" s="32">
        <v>1065</v>
      </c>
      <c r="AI27" s="32">
        <v>1065</v>
      </c>
    </row>
    <row r="28" spans="1:35" x14ac:dyDescent="0.2">
      <c r="A28" s="27">
        <v>22</v>
      </c>
      <c r="B28" s="3" t="s">
        <v>22</v>
      </c>
      <c r="C28" s="72">
        <v>4526</v>
      </c>
      <c r="D28" s="72">
        <v>20779</v>
      </c>
      <c r="E28" s="73">
        <f t="shared" si="0"/>
        <v>0.17885793321477969</v>
      </c>
      <c r="F28" s="73">
        <f t="shared" si="1"/>
        <v>0.82114206678522028</v>
      </c>
      <c r="G28" s="52">
        <v>25305</v>
      </c>
      <c r="H28" s="138">
        <v>10362</v>
      </c>
      <c r="I28" s="138">
        <v>3341</v>
      </c>
      <c r="J28" s="138">
        <v>780</v>
      </c>
      <c r="K28" s="138"/>
      <c r="L28" s="138">
        <v>781</v>
      </c>
      <c r="M28" s="138">
        <v>1000</v>
      </c>
      <c r="N28" s="138">
        <v>780</v>
      </c>
      <c r="O28" s="138">
        <v>10362</v>
      </c>
      <c r="P28" s="138">
        <v>3341</v>
      </c>
      <c r="Q28" s="138">
        <v>2341</v>
      </c>
      <c r="R28" s="138">
        <v>2341</v>
      </c>
      <c r="S28" s="138">
        <v>2339</v>
      </c>
      <c r="T28" s="138"/>
      <c r="U28" s="43">
        <v>10362</v>
      </c>
      <c r="V28" s="43">
        <v>2591</v>
      </c>
      <c r="W28" s="43">
        <v>2591</v>
      </c>
      <c r="X28" s="43">
        <v>2591</v>
      </c>
      <c r="Y28" s="43">
        <v>2589</v>
      </c>
      <c r="Z28" s="27">
        <v>1853</v>
      </c>
      <c r="AA28" s="27">
        <v>463</v>
      </c>
      <c r="AB28" s="27">
        <v>463</v>
      </c>
      <c r="AC28" s="27">
        <v>463</v>
      </c>
      <c r="AD28" s="32">
        <v>464</v>
      </c>
      <c r="AE28" s="32">
        <v>8509</v>
      </c>
      <c r="AF28" s="32">
        <v>2128</v>
      </c>
      <c r="AG28" s="32">
        <v>2128</v>
      </c>
      <c r="AH28" s="32">
        <v>2128</v>
      </c>
      <c r="AI28" s="32">
        <v>2125</v>
      </c>
    </row>
    <row r="29" spans="1:35" x14ac:dyDescent="0.2">
      <c r="A29" s="27">
        <v>23</v>
      </c>
      <c r="B29" s="3" t="s">
        <v>23</v>
      </c>
      <c r="C29" s="72">
        <v>1276</v>
      </c>
      <c r="D29" s="72">
        <v>16998</v>
      </c>
      <c r="E29" s="73">
        <f t="shared" si="0"/>
        <v>6.9825982269891645E-2</v>
      </c>
      <c r="F29" s="73">
        <f t="shared" si="1"/>
        <v>0.93017401773010833</v>
      </c>
      <c r="G29" s="52">
        <v>18274</v>
      </c>
      <c r="H29" s="138">
        <v>6140</v>
      </c>
      <c r="I29" s="138">
        <v>1048</v>
      </c>
      <c r="J29" s="138">
        <v>566</v>
      </c>
      <c r="K29" s="138">
        <v>-200</v>
      </c>
      <c r="L29" s="138">
        <v>366</v>
      </c>
      <c r="M29" s="138">
        <v>-450</v>
      </c>
      <c r="N29" s="138">
        <v>566</v>
      </c>
      <c r="O29" s="138">
        <v>6140</v>
      </c>
      <c r="P29" s="138">
        <v>1048</v>
      </c>
      <c r="Q29" s="138">
        <v>1698</v>
      </c>
      <c r="R29" s="138">
        <v>1698</v>
      </c>
      <c r="S29" s="138">
        <v>1696</v>
      </c>
      <c r="T29" s="138">
        <v>-1200</v>
      </c>
      <c r="U29" s="43">
        <v>4940</v>
      </c>
      <c r="V29" s="43">
        <v>935</v>
      </c>
      <c r="W29" s="43">
        <v>935</v>
      </c>
      <c r="X29" s="43">
        <v>1535</v>
      </c>
      <c r="Y29" s="43">
        <v>1535</v>
      </c>
      <c r="Z29" s="27">
        <v>345</v>
      </c>
      <c r="AA29" s="27">
        <v>65</v>
      </c>
      <c r="AB29" s="27">
        <v>65</v>
      </c>
      <c r="AC29" s="27">
        <v>107</v>
      </c>
      <c r="AD29" s="32">
        <v>108</v>
      </c>
      <c r="AE29" s="32">
        <v>4595</v>
      </c>
      <c r="AF29" s="32">
        <v>870</v>
      </c>
      <c r="AG29" s="32">
        <v>870</v>
      </c>
      <c r="AH29" s="32">
        <v>1428</v>
      </c>
      <c r="AI29" s="32">
        <v>1427</v>
      </c>
    </row>
    <row r="30" spans="1:35" x14ac:dyDescent="0.2">
      <c r="A30" s="27">
        <v>24</v>
      </c>
      <c r="B30" s="3" t="s">
        <v>24</v>
      </c>
      <c r="C30" s="72">
        <v>2328</v>
      </c>
      <c r="D30" s="72">
        <v>15723</v>
      </c>
      <c r="E30" s="73">
        <f t="shared" si="0"/>
        <v>0.12896792421472494</v>
      </c>
      <c r="F30" s="73">
        <f t="shared" si="1"/>
        <v>0.87103207578527508</v>
      </c>
      <c r="G30" s="52">
        <v>18051</v>
      </c>
      <c r="H30" s="138">
        <v>6383</v>
      </c>
      <c r="I30" s="138">
        <v>1371</v>
      </c>
      <c r="J30" s="138">
        <v>557</v>
      </c>
      <c r="K30" s="138">
        <v>-200</v>
      </c>
      <c r="L30" s="138">
        <v>357</v>
      </c>
      <c r="M30" s="138">
        <v>-100</v>
      </c>
      <c r="N30" s="138">
        <v>557</v>
      </c>
      <c r="O30" s="138">
        <v>6383</v>
      </c>
      <c r="P30" s="138">
        <v>1371</v>
      </c>
      <c r="Q30" s="138">
        <v>1671</v>
      </c>
      <c r="R30" s="138">
        <v>1671</v>
      </c>
      <c r="S30" s="138">
        <v>1670</v>
      </c>
      <c r="T30" s="138"/>
      <c r="U30" s="43">
        <v>6383</v>
      </c>
      <c r="V30" s="43">
        <v>1596</v>
      </c>
      <c r="W30" s="43">
        <v>1596</v>
      </c>
      <c r="X30" s="43">
        <v>1596</v>
      </c>
      <c r="Y30" s="43">
        <v>1595</v>
      </c>
      <c r="Z30" s="27">
        <v>823</v>
      </c>
      <c r="AA30" s="27">
        <v>206</v>
      </c>
      <c r="AB30" s="27">
        <v>206</v>
      </c>
      <c r="AC30" s="27">
        <v>206</v>
      </c>
      <c r="AD30" s="32">
        <v>205</v>
      </c>
      <c r="AE30" s="32">
        <v>5560</v>
      </c>
      <c r="AF30" s="32">
        <v>1390</v>
      </c>
      <c r="AG30" s="32">
        <v>1390</v>
      </c>
      <c r="AH30" s="32">
        <v>1390</v>
      </c>
      <c r="AI30" s="32">
        <v>1390</v>
      </c>
    </row>
    <row r="31" spans="1:35" ht="30" x14ac:dyDescent="0.2">
      <c r="A31" s="27">
        <v>25</v>
      </c>
      <c r="B31" s="3" t="s">
        <v>54</v>
      </c>
      <c r="C31" s="72">
        <v>441457</v>
      </c>
      <c r="D31" s="72">
        <v>381037</v>
      </c>
      <c r="E31" s="73">
        <f t="shared" si="0"/>
        <v>0.53672975122006972</v>
      </c>
      <c r="F31" s="73">
        <f t="shared" si="1"/>
        <v>0.46327024877993028</v>
      </c>
      <c r="G31" s="52"/>
      <c r="H31" s="138">
        <v>6848</v>
      </c>
      <c r="I31" s="138">
        <v>1712</v>
      </c>
      <c r="J31" s="138">
        <v>571</v>
      </c>
      <c r="K31" s="138"/>
      <c r="L31" s="138">
        <v>571</v>
      </c>
      <c r="M31" s="138"/>
      <c r="N31" s="138">
        <v>570</v>
      </c>
      <c r="O31" s="138">
        <v>6848</v>
      </c>
      <c r="P31" s="138">
        <v>1712</v>
      </c>
      <c r="Q31" s="138">
        <v>1712</v>
      </c>
      <c r="R31" s="138">
        <v>1712</v>
      </c>
      <c r="S31" s="138">
        <v>1712</v>
      </c>
      <c r="T31" s="138"/>
      <c r="U31" s="43">
        <v>6848</v>
      </c>
      <c r="V31" s="43">
        <v>1712</v>
      </c>
      <c r="W31" s="43">
        <v>1712</v>
      </c>
      <c r="X31" s="43">
        <v>1712</v>
      </c>
      <c r="Y31" s="43">
        <v>1712</v>
      </c>
      <c r="Z31" s="27">
        <v>3676</v>
      </c>
      <c r="AA31" s="27">
        <v>919</v>
      </c>
      <c r="AB31" s="27">
        <v>919</v>
      </c>
      <c r="AC31" s="27">
        <v>919</v>
      </c>
      <c r="AD31" s="32">
        <v>919</v>
      </c>
      <c r="AE31" s="32">
        <v>3172</v>
      </c>
      <c r="AF31" s="32">
        <v>793</v>
      </c>
      <c r="AG31" s="32">
        <v>793</v>
      </c>
      <c r="AH31" s="32">
        <v>793</v>
      </c>
      <c r="AI31" s="32">
        <v>793</v>
      </c>
    </row>
    <row r="32" spans="1:35" ht="30" x14ac:dyDescent="0.2">
      <c r="A32" s="27">
        <v>26</v>
      </c>
      <c r="B32" s="3" t="s">
        <v>55</v>
      </c>
      <c r="C32" s="72">
        <v>95167</v>
      </c>
      <c r="D32" s="72">
        <v>79385</v>
      </c>
      <c r="E32" s="73">
        <f t="shared" si="0"/>
        <v>0.54520715889820803</v>
      </c>
      <c r="F32" s="73">
        <f t="shared" si="1"/>
        <v>0.45479284110179197</v>
      </c>
      <c r="G32" s="52"/>
      <c r="H32" s="138">
        <v>10721</v>
      </c>
      <c r="I32" s="138">
        <v>2680</v>
      </c>
      <c r="J32" s="138">
        <v>893</v>
      </c>
      <c r="K32" s="138"/>
      <c r="L32" s="138">
        <v>894</v>
      </c>
      <c r="M32" s="138"/>
      <c r="N32" s="138">
        <v>893</v>
      </c>
      <c r="O32" s="138">
        <v>10721</v>
      </c>
      <c r="P32" s="138">
        <v>2680</v>
      </c>
      <c r="Q32" s="138">
        <v>2680</v>
      </c>
      <c r="R32" s="138">
        <v>2680</v>
      </c>
      <c r="S32" s="138">
        <v>2681</v>
      </c>
      <c r="T32" s="138"/>
      <c r="U32" s="43">
        <v>10721</v>
      </c>
      <c r="V32" s="43">
        <v>2680</v>
      </c>
      <c r="W32" s="43">
        <v>2680</v>
      </c>
      <c r="X32" s="43">
        <v>2680</v>
      </c>
      <c r="Y32" s="43">
        <v>2681</v>
      </c>
      <c r="Z32" s="27">
        <v>5845</v>
      </c>
      <c r="AA32" s="27">
        <v>1461</v>
      </c>
      <c r="AB32" s="27">
        <v>1461</v>
      </c>
      <c r="AC32" s="27">
        <v>1461</v>
      </c>
      <c r="AD32" s="32">
        <v>1462</v>
      </c>
      <c r="AE32" s="32">
        <v>4876</v>
      </c>
      <c r="AF32" s="32">
        <v>1219</v>
      </c>
      <c r="AG32" s="32">
        <v>1219</v>
      </c>
      <c r="AH32" s="32">
        <v>1219</v>
      </c>
      <c r="AI32" s="32">
        <v>1219</v>
      </c>
    </row>
    <row r="33" spans="1:35" ht="30" x14ac:dyDescent="0.2">
      <c r="A33" s="27">
        <v>27</v>
      </c>
      <c r="B33" s="3" t="s">
        <v>25</v>
      </c>
      <c r="C33" s="72">
        <v>441457</v>
      </c>
      <c r="D33" s="72">
        <v>381037</v>
      </c>
      <c r="E33" s="73">
        <f t="shared" si="0"/>
        <v>0.53672975122006972</v>
      </c>
      <c r="F33" s="73">
        <f t="shared" si="1"/>
        <v>0.46327024877993028</v>
      </c>
      <c r="G33" s="52"/>
      <c r="H33" s="138">
        <v>150</v>
      </c>
      <c r="I33" s="138">
        <v>75</v>
      </c>
      <c r="J33" s="138">
        <v>8</v>
      </c>
      <c r="K33" s="138"/>
      <c r="L33" s="138">
        <v>9</v>
      </c>
      <c r="M33" s="138">
        <v>50</v>
      </c>
      <c r="N33" s="138">
        <v>8</v>
      </c>
      <c r="O33" s="138">
        <v>150</v>
      </c>
      <c r="P33" s="138">
        <v>75</v>
      </c>
      <c r="Q33" s="138">
        <v>25</v>
      </c>
      <c r="R33" s="138">
        <v>25</v>
      </c>
      <c r="S33" s="138">
        <v>25</v>
      </c>
      <c r="T33" s="138"/>
      <c r="U33" s="43">
        <v>150</v>
      </c>
      <c r="V33" s="43">
        <v>38</v>
      </c>
      <c r="W33" s="43">
        <v>38</v>
      </c>
      <c r="X33" s="43">
        <v>38</v>
      </c>
      <c r="Y33" s="43">
        <v>36</v>
      </c>
      <c r="Z33" s="27">
        <v>81</v>
      </c>
      <c r="AA33" s="27">
        <v>20</v>
      </c>
      <c r="AB33" s="27">
        <v>20</v>
      </c>
      <c r="AC33" s="27">
        <v>20</v>
      </c>
      <c r="AD33" s="32">
        <v>21</v>
      </c>
      <c r="AE33" s="32">
        <v>69</v>
      </c>
      <c r="AF33" s="32">
        <v>18</v>
      </c>
      <c r="AG33" s="32">
        <v>18</v>
      </c>
      <c r="AH33" s="32">
        <v>18</v>
      </c>
      <c r="AI33" s="32">
        <v>15</v>
      </c>
    </row>
    <row r="34" spans="1:35" ht="30" x14ac:dyDescent="0.2">
      <c r="A34" s="27">
        <v>28</v>
      </c>
      <c r="B34" s="3" t="s">
        <v>56</v>
      </c>
      <c r="C34" s="72">
        <v>441457</v>
      </c>
      <c r="D34" s="72">
        <v>381037</v>
      </c>
      <c r="E34" s="73">
        <f t="shared" si="0"/>
        <v>0.53672975122006972</v>
      </c>
      <c r="F34" s="73">
        <f t="shared" si="1"/>
        <v>0.46327024877993028</v>
      </c>
      <c r="G34" s="52"/>
      <c r="H34" s="138">
        <v>0</v>
      </c>
      <c r="I34" s="138">
        <v>0</v>
      </c>
      <c r="J34" s="138">
        <v>0</v>
      </c>
      <c r="K34" s="138"/>
      <c r="L34" s="138">
        <v>0</v>
      </c>
      <c r="M34" s="138"/>
      <c r="N34" s="138">
        <v>0</v>
      </c>
      <c r="O34" s="138">
        <v>0</v>
      </c>
      <c r="P34" s="138">
        <v>0</v>
      </c>
      <c r="Q34" s="138">
        <v>0</v>
      </c>
      <c r="R34" s="138">
        <v>0</v>
      </c>
      <c r="S34" s="138">
        <v>0</v>
      </c>
      <c r="T34" s="138"/>
      <c r="U34" s="43">
        <v>0</v>
      </c>
      <c r="V34" s="43">
        <v>0</v>
      </c>
      <c r="W34" s="43">
        <v>0</v>
      </c>
      <c r="X34" s="43">
        <v>0</v>
      </c>
      <c r="Y34" s="43">
        <v>0</v>
      </c>
      <c r="Z34" s="27">
        <v>0</v>
      </c>
      <c r="AA34" s="27">
        <v>0</v>
      </c>
      <c r="AB34" s="27">
        <v>0</v>
      </c>
      <c r="AC34" s="27">
        <v>0</v>
      </c>
      <c r="AD34" s="32">
        <v>0</v>
      </c>
      <c r="AE34" s="32">
        <v>0</v>
      </c>
      <c r="AF34" s="32">
        <v>0</v>
      </c>
      <c r="AG34" s="32">
        <v>0</v>
      </c>
      <c r="AH34" s="32">
        <v>0</v>
      </c>
      <c r="AI34" s="32">
        <v>0</v>
      </c>
    </row>
    <row r="35" spans="1:35" ht="30" x14ac:dyDescent="0.2">
      <c r="A35" s="27">
        <v>29</v>
      </c>
      <c r="B35" s="3" t="s">
        <v>57</v>
      </c>
      <c r="C35" s="72">
        <v>441457</v>
      </c>
      <c r="D35" s="72">
        <v>381037</v>
      </c>
      <c r="E35" s="73">
        <f t="shared" si="0"/>
        <v>0.53672975122006972</v>
      </c>
      <c r="F35" s="73">
        <f t="shared" si="1"/>
        <v>0.46327024877993028</v>
      </c>
      <c r="G35" s="52"/>
      <c r="H35" s="138">
        <v>10753</v>
      </c>
      <c r="I35" s="138">
        <v>2568</v>
      </c>
      <c r="J35" s="138">
        <v>909</v>
      </c>
      <c r="K35" s="138"/>
      <c r="L35" s="138">
        <v>910</v>
      </c>
      <c r="M35" s="138">
        <v>-160</v>
      </c>
      <c r="N35" s="138">
        <v>909</v>
      </c>
      <c r="O35" s="138">
        <v>10753</v>
      </c>
      <c r="P35" s="138">
        <v>2568</v>
      </c>
      <c r="Q35" s="138">
        <v>2728</v>
      </c>
      <c r="R35" s="138">
        <v>2728</v>
      </c>
      <c r="S35" s="138">
        <v>2729</v>
      </c>
      <c r="T35" s="138">
        <v>700</v>
      </c>
      <c r="U35" s="43">
        <v>11453</v>
      </c>
      <c r="V35" s="43">
        <v>3038</v>
      </c>
      <c r="W35" s="43">
        <v>3038</v>
      </c>
      <c r="X35" s="43">
        <v>2688</v>
      </c>
      <c r="Y35" s="43">
        <v>2689</v>
      </c>
      <c r="Z35" s="27">
        <v>6147</v>
      </c>
      <c r="AA35" s="27">
        <v>1631</v>
      </c>
      <c r="AB35" s="27">
        <v>1631</v>
      </c>
      <c r="AC35" s="27">
        <v>1443</v>
      </c>
      <c r="AD35" s="32">
        <v>1442</v>
      </c>
      <c r="AE35" s="32">
        <v>5306</v>
      </c>
      <c r="AF35" s="32">
        <v>1407</v>
      </c>
      <c r="AG35" s="32">
        <v>1407</v>
      </c>
      <c r="AH35" s="32">
        <v>1245</v>
      </c>
      <c r="AI35" s="32">
        <v>1247</v>
      </c>
    </row>
    <row r="36" spans="1:35" ht="45" x14ac:dyDescent="0.2">
      <c r="A36" s="27">
        <v>30</v>
      </c>
      <c r="B36" s="3" t="s">
        <v>26</v>
      </c>
      <c r="C36" s="72">
        <v>441457</v>
      </c>
      <c r="D36" s="72">
        <v>381037</v>
      </c>
      <c r="E36" s="73">
        <f t="shared" si="0"/>
        <v>0.53672975122006972</v>
      </c>
      <c r="F36" s="73">
        <f t="shared" si="1"/>
        <v>0.46327024877993028</v>
      </c>
      <c r="G36" s="52"/>
      <c r="H36" s="138">
        <v>12</v>
      </c>
      <c r="I36" s="138">
        <v>3</v>
      </c>
      <c r="J36" s="138">
        <v>1</v>
      </c>
      <c r="K36" s="138"/>
      <c r="L36" s="138">
        <v>1</v>
      </c>
      <c r="M36" s="138"/>
      <c r="N36" s="138">
        <v>1</v>
      </c>
      <c r="O36" s="138">
        <v>12</v>
      </c>
      <c r="P36" s="138">
        <v>3</v>
      </c>
      <c r="Q36" s="138">
        <v>3</v>
      </c>
      <c r="R36" s="138">
        <v>3</v>
      </c>
      <c r="S36" s="138">
        <v>3</v>
      </c>
      <c r="T36" s="138"/>
      <c r="U36" s="43">
        <v>12</v>
      </c>
      <c r="V36" s="43">
        <v>3</v>
      </c>
      <c r="W36" s="43">
        <v>3</v>
      </c>
      <c r="X36" s="43">
        <v>3</v>
      </c>
      <c r="Y36" s="43">
        <v>3</v>
      </c>
      <c r="Z36" s="27">
        <v>6</v>
      </c>
      <c r="AA36" s="27">
        <v>2</v>
      </c>
      <c r="AB36" s="27">
        <v>2</v>
      </c>
      <c r="AC36" s="27">
        <v>2</v>
      </c>
      <c r="AD36" s="32">
        <v>0</v>
      </c>
      <c r="AE36" s="32">
        <v>6</v>
      </c>
      <c r="AF36" s="32">
        <v>1</v>
      </c>
      <c r="AG36" s="32">
        <v>1</v>
      </c>
      <c r="AH36" s="32">
        <v>1</v>
      </c>
      <c r="AI36" s="32">
        <v>3</v>
      </c>
    </row>
    <row r="37" spans="1:35" ht="30" x14ac:dyDescent="0.2">
      <c r="A37" s="27">
        <v>31</v>
      </c>
      <c r="B37" s="3" t="s">
        <v>27</v>
      </c>
      <c r="C37" s="72">
        <v>441457</v>
      </c>
      <c r="D37" s="72">
        <v>381037</v>
      </c>
      <c r="E37" s="73">
        <f t="shared" si="0"/>
        <v>0.53672975122006972</v>
      </c>
      <c r="F37" s="73">
        <f t="shared" si="1"/>
        <v>0.46327024877993028</v>
      </c>
      <c r="G37" s="52"/>
      <c r="H37" s="138">
        <v>0</v>
      </c>
      <c r="I37" s="138">
        <v>0</v>
      </c>
      <c r="J37" s="138">
        <v>0</v>
      </c>
      <c r="K37" s="138"/>
      <c r="L37" s="138">
        <v>0</v>
      </c>
      <c r="M37" s="138"/>
      <c r="N37" s="138">
        <v>0</v>
      </c>
      <c r="O37" s="138">
        <v>0</v>
      </c>
      <c r="P37" s="138">
        <v>0</v>
      </c>
      <c r="Q37" s="138">
        <v>0</v>
      </c>
      <c r="R37" s="138">
        <v>0</v>
      </c>
      <c r="S37" s="138">
        <v>0</v>
      </c>
      <c r="T37" s="138"/>
      <c r="U37" s="43">
        <v>0</v>
      </c>
      <c r="V37" s="43">
        <v>0</v>
      </c>
      <c r="W37" s="43">
        <v>0</v>
      </c>
      <c r="X37" s="43">
        <v>0</v>
      </c>
      <c r="Y37" s="43">
        <v>0</v>
      </c>
      <c r="Z37" s="27">
        <v>0</v>
      </c>
      <c r="AA37" s="27">
        <v>0</v>
      </c>
      <c r="AB37" s="27">
        <v>0</v>
      </c>
      <c r="AC37" s="27">
        <v>0</v>
      </c>
      <c r="AD37" s="32">
        <v>0</v>
      </c>
      <c r="AE37" s="32">
        <v>0</v>
      </c>
      <c r="AF37" s="32">
        <v>0</v>
      </c>
      <c r="AG37" s="32">
        <v>0</v>
      </c>
      <c r="AH37" s="32">
        <v>0</v>
      </c>
      <c r="AI37" s="32">
        <v>0</v>
      </c>
    </row>
    <row r="38" spans="1:35" ht="30" x14ac:dyDescent="0.2">
      <c r="A38" s="27">
        <v>32</v>
      </c>
      <c r="B38" s="3" t="s">
        <v>139</v>
      </c>
      <c r="C38" s="72">
        <v>441457</v>
      </c>
      <c r="D38" s="72">
        <v>381037</v>
      </c>
      <c r="E38" s="73">
        <f t="shared" si="0"/>
        <v>0.53672975122006972</v>
      </c>
      <c r="F38" s="73">
        <f t="shared" si="1"/>
        <v>0.46327024877993028</v>
      </c>
      <c r="G38" s="52"/>
      <c r="H38" s="138">
        <v>0</v>
      </c>
      <c r="I38" s="138">
        <v>0</v>
      </c>
      <c r="J38" s="138">
        <v>0</v>
      </c>
      <c r="K38" s="138"/>
      <c r="L38" s="138">
        <v>0</v>
      </c>
      <c r="M38" s="138"/>
      <c r="N38" s="138">
        <v>0</v>
      </c>
      <c r="O38" s="138">
        <v>0</v>
      </c>
      <c r="P38" s="138">
        <v>0</v>
      </c>
      <c r="Q38" s="138">
        <v>0</v>
      </c>
      <c r="R38" s="138">
        <v>0</v>
      </c>
      <c r="S38" s="138">
        <v>0</v>
      </c>
      <c r="T38" s="138"/>
      <c r="U38" s="43">
        <v>0</v>
      </c>
      <c r="V38" s="43">
        <v>0</v>
      </c>
      <c r="W38" s="43">
        <v>0</v>
      </c>
      <c r="X38" s="43">
        <v>0</v>
      </c>
      <c r="Y38" s="43">
        <v>0</v>
      </c>
      <c r="Z38" s="27">
        <v>0</v>
      </c>
      <c r="AA38" s="27">
        <v>0</v>
      </c>
      <c r="AB38" s="27">
        <v>0</v>
      </c>
      <c r="AC38" s="27">
        <v>0</v>
      </c>
      <c r="AD38" s="32">
        <v>0</v>
      </c>
      <c r="AE38" s="32">
        <v>0</v>
      </c>
      <c r="AF38" s="32">
        <v>0</v>
      </c>
      <c r="AG38" s="32">
        <v>0</v>
      </c>
      <c r="AH38" s="32">
        <v>0</v>
      </c>
      <c r="AI38" s="32">
        <v>0</v>
      </c>
    </row>
    <row r="39" spans="1:35" ht="30" x14ac:dyDescent="0.2">
      <c r="A39" s="27">
        <v>33</v>
      </c>
      <c r="B39" s="3" t="s">
        <v>58</v>
      </c>
      <c r="C39" s="72">
        <v>441457</v>
      </c>
      <c r="D39" s="72">
        <v>381037</v>
      </c>
      <c r="E39" s="73">
        <f t="shared" si="0"/>
        <v>0.53672975122006972</v>
      </c>
      <c r="F39" s="73">
        <f t="shared" si="1"/>
        <v>0.46327024877993028</v>
      </c>
      <c r="G39" s="52"/>
      <c r="H39" s="138">
        <v>53</v>
      </c>
      <c r="I39" s="138">
        <v>44</v>
      </c>
      <c r="J39" s="138">
        <v>1</v>
      </c>
      <c r="K39" s="138"/>
      <c r="L39" s="138">
        <v>1</v>
      </c>
      <c r="M39" s="138">
        <v>41</v>
      </c>
      <c r="N39" s="138">
        <v>1</v>
      </c>
      <c r="O39" s="138">
        <v>53</v>
      </c>
      <c r="P39" s="138">
        <v>44</v>
      </c>
      <c r="Q39" s="138">
        <v>3</v>
      </c>
      <c r="R39" s="138">
        <v>3</v>
      </c>
      <c r="S39" s="138">
        <v>3</v>
      </c>
      <c r="T39" s="138">
        <v>170</v>
      </c>
      <c r="U39" s="43">
        <v>223</v>
      </c>
      <c r="V39" s="43">
        <v>98</v>
      </c>
      <c r="W39" s="43">
        <v>98</v>
      </c>
      <c r="X39" s="43">
        <v>13</v>
      </c>
      <c r="Y39" s="43">
        <v>14</v>
      </c>
      <c r="Z39" s="27">
        <v>120</v>
      </c>
      <c r="AA39" s="27">
        <v>53</v>
      </c>
      <c r="AB39" s="27">
        <v>53</v>
      </c>
      <c r="AC39" s="27">
        <v>7</v>
      </c>
      <c r="AD39" s="32">
        <v>7</v>
      </c>
      <c r="AE39" s="32">
        <v>103</v>
      </c>
      <c r="AF39" s="32">
        <v>45</v>
      </c>
      <c r="AG39" s="32">
        <v>45</v>
      </c>
      <c r="AH39" s="32">
        <v>6</v>
      </c>
      <c r="AI39" s="32">
        <v>7</v>
      </c>
    </row>
    <row r="40" spans="1:35" ht="25.5" x14ac:dyDescent="0.2">
      <c r="A40" s="27">
        <v>34</v>
      </c>
      <c r="B40" s="94" t="s">
        <v>281</v>
      </c>
      <c r="C40" s="72">
        <v>441457</v>
      </c>
      <c r="D40" s="72">
        <v>381037</v>
      </c>
      <c r="E40" s="73">
        <f t="shared" si="0"/>
        <v>0.53672975122006972</v>
      </c>
      <c r="F40" s="73">
        <f t="shared" si="1"/>
        <v>0.46327024877993028</v>
      </c>
      <c r="G40" s="52"/>
      <c r="H40" s="138">
        <v>122</v>
      </c>
      <c r="I40" s="138">
        <v>31</v>
      </c>
      <c r="J40" s="138">
        <v>10</v>
      </c>
      <c r="K40" s="138"/>
      <c r="L40" s="138">
        <v>11</v>
      </c>
      <c r="M40" s="138"/>
      <c r="N40" s="138">
        <v>10</v>
      </c>
      <c r="O40" s="138">
        <v>122</v>
      </c>
      <c r="P40" s="138">
        <v>31</v>
      </c>
      <c r="Q40" s="138">
        <v>31</v>
      </c>
      <c r="R40" s="138">
        <v>31</v>
      </c>
      <c r="S40" s="138">
        <v>29</v>
      </c>
      <c r="T40" s="138"/>
      <c r="U40" s="43">
        <v>122</v>
      </c>
      <c r="V40" s="43">
        <v>31</v>
      </c>
      <c r="W40" s="43">
        <v>31</v>
      </c>
      <c r="X40" s="43">
        <v>31</v>
      </c>
      <c r="Y40" s="43">
        <v>29</v>
      </c>
      <c r="Z40" s="27">
        <v>65</v>
      </c>
      <c r="AA40" s="27">
        <v>17</v>
      </c>
      <c r="AB40" s="27">
        <v>17</v>
      </c>
      <c r="AC40" s="27">
        <v>17</v>
      </c>
      <c r="AD40" s="32">
        <v>14</v>
      </c>
      <c r="AE40" s="32">
        <v>57</v>
      </c>
      <c r="AF40" s="32">
        <v>14</v>
      </c>
      <c r="AG40" s="32">
        <v>14</v>
      </c>
      <c r="AH40" s="32">
        <v>14</v>
      </c>
      <c r="AI40" s="32">
        <v>15</v>
      </c>
    </row>
    <row r="41" spans="1:35" ht="30" x14ac:dyDescent="0.2">
      <c r="A41" s="27">
        <v>35</v>
      </c>
      <c r="B41" s="3" t="s">
        <v>59</v>
      </c>
      <c r="C41" s="73">
        <v>316567</v>
      </c>
      <c r="D41" s="73">
        <v>62005</v>
      </c>
      <c r="E41" s="73">
        <f t="shared" si="0"/>
        <v>0.83621345477214371</v>
      </c>
      <c r="F41" s="73">
        <f t="shared" si="1"/>
        <v>0.16378654522785629</v>
      </c>
      <c r="G41" s="52"/>
      <c r="H41" s="138">
        <v>18841</v>
      </c>
      <c r="I41" s="138">
        <v>4860</v>
      </c>
      <c r="J41" s="138">
        <v>1553</v>
      </c>
      <c r="K41" s="138"/>
      <c r="L41" s="138">
        <v>1554</v>
      </c>
      <c r="M41" s="138">
        <v>200</v>
      </c>
      <c r="N41" s="138">
        <v>1553</v>
      </c>
      <c r="O41" s="138">
        <v>18841</v>
      </c>
      <c r="P41" s="138">
        <v>4860</v>
      </c>
      <c r="Q41" s="138">
        <v>4660</v>
      </c>
      <c r="R41" s="138">
        <v>4660</v>
      </c>
      <c r="S41" s="138">
        <v>4661</v>
      </c>
      <c r="T41" s="138"/>
      <c r="U41" s="43">
        <v>18841</v>
      </c>
      <c r="V41" s="43">
        <v>4710</v>
      </c>
      <c r="W41" s="43">
        <v>4710</v>
      </c>
      <c r="X41" s="43">
        <v>4710</v>
      </c>
      <c r="Y41" s="43">
        <v>4711</v>
      </c>
      <c r="Z41" s="27">
        <v>15755</v>
      </c>
      <c r="AA41" s="27">
        <v>3939</v>
      </c>
      <c r="AB41" s="27">
        <v>3939</v>
      </c>
      <c r="AC41" s="27">
        <v>3939</v>
      </c>
      <c r="AD41" s="32">
        <v>3938</v>
      </c>
      <c r="AE41" s="32">
        <v>3086</v>
      </c>
      <c r="AF41" s="32">
        <v>771</v>
      </c>
      <c r="AG41" s="32">
        <v>771</v>
      </c>
      <c r="AH41" s="32">
        <v>771</v>
      </c>
      <c r="AI41" s="32">
        <v>773</v>
      </c>
    </row>
    <row r="42" spans="1:35" x14ac:dyDescent="0.2">
      <c r="A42" s="27">
        <v>36</v>
      </c>
      <c r="B42" s="3" t="s">
        <v>28</v>
      </c>
      <c r="C42" s="72">
        <v>20296</v>
      </c>
      <c r="D42" s="72">
        <v>7088</v>
      </c>
      <c r="E42" s="73">
        <f t="shared" si="0"/>
        <v>0.74116272275781481</v>
      </c>
      <c r="F42" s="73">
        <f t="shared" si="1"/>
        <v>0.25883727724218519</v>
      </c>
      <c r="G42" s="52">
        <v>27384</v>
      </c>
      <c r="H42" s="138">
        <v>658</v>
      </c>
      <c r="I42" s="138">
        <v>232</v>
      </c>
      <c r="J42" s="138">
        <v>47</v>
      </c>
      <c r="K42" s="138"/>
      <c r="L42" s="138">
        <v>48</v>
      </c>
      <c r="M42" s="138">
        <v>90</v>
      </c>
      <c r="N42" s="138">
        <v>47</v>
      </c>
      <c r="O42" s="138">
        <v>658</v>
      </c>
      <c r="P42" s="138">
        <v>232</v>
      </c>
      <c r="Q42" s="138">
        <v>142</v>
      </c>
      <c r="R42" s="138">
        <v>142</v>
      </c>
      <c r="S42" s="138">
        <v>142</v>
      </c>
      <c r="T42" s="138">
        <v>1500</v>
      </c>
      <c r="U42" s="43">
        <v>2158</v>
      </c>
      <c r="V42" s="43">
        <v>915</v>
      </c>
      <c r="W42" s="43">
        <v>915</v>
      </c>
      <c r="X42" s="43">
        <v>165</v>
      </c>
      <c r="Y42" s="43">
        <v>163</v>
      </c>
      <c r="Z42" s="27">
        <v>1599</v>
      </c>
      <c r="AA42" s="27">
        <v>678</v>
      </c>
      <c r="AB42" s="27">
        <v>678</v>
      </c>
      <c r="AC42" s="27">
        <v>122</v>
      </c>
      <c r="AD42" s="32">
        <v>121</v>
      </c>
      <c r="AE42" s="32">
        <v>559</v>
      </c>
      <c r="AF42" s="32">
        <v>237</v>
      </c>
      <c r="AG42" s="32">
        <v>237</v>
      </c>
      <c r="AH42" s="32">
        <v>43</v>
      </c>
      <c r="AI42" s="32">
        <v>42</v>
      </c>
    </row>
    <row r="43" spans="1:35" x14ac:dyDescent="0.2">
      <c r="A43" s="27">
        <v>37</v>
      </c>
      <c r="B43" s="3" t="s">
        <v>29</v>
      </c>
      <c r="C43" s="72">
        <v>60194</v>
      </c>
      <c r="D43" s="72">
        <v>10332</v>
      </c>
      <c r="E43" s="73">
        <f t="shared" si="0"/>
        <v>0.85350083657091003</v>
      </c>
      <c r="F43" s="73">
        <f t="shared" si="1"/>
        <v>0.14649916342908997</v>
      </c>
      <c r="G43" s="52">
        <v>70526</v>
      </c>
      <c r="H43" s="138">
        <v>66606</v>
      </c>
      <c r="I43" s="138">
        <v>31225</v>
      </c>
      <c r="J43" s="138">
        <v>12225</v>
      </c>
      <c r="K43" s="138"/>
      <c r="L43" s="138">
        <v>11000</v>
      </c>
      <c r="M43" s="138">
        <v>0</v>
      </c>
      <c r="N43" s="138">
        <v>8000</v>
      </c>
      <c r="O43" s="138">
        <v>66606</v>
      </c>
      <c r="P43" s="138">
        <v>31225</v>
      </c>
      <c r="Q43" s="138">
        <v>11500</v>
      </c>
      <c r="R43" s="138">
        <v>7229</v>
      </c>
      <c r="S43" s="138">
        <v>16652</v>
      </c>
      <c r="T43" s="138">
        <v>6940</v>
      </c>
      <c r="U43" s="43">
        <v>73546</v>
      </c>
      <c r="V43" s="43">
        <v>31225</v>
      </c>
      <c r="W43" s="43">
        <v>18440</v>
      </c>
      <c r="X43" s="43">
        <v>7229</v>
      </c>
      <c r="Y43" s="43">
        <v>16652</v>
      </c>
      <c r="Z43" s="27">
        <v>62772</v>
      </c>
      <c r="AA43" s="27">
        <v>26651</v>
      </c>
      <c r="AB43" s="27">
        <v>15739</v>
      </c>
      <c r="AC43" s="27">
        <v>6170</v>
      </c>
      <c r="AD43" s="32">
        <v>14212</v>
      </c>
      <c r="AE43" s="32">
        <v>10774</v>
      </c>
      <c r="AF43" s="32">
        <v>4574</v>
      </c>
      <c r="AG43" s="32">
        <v>2701</v>
      </c>
      <c r="AH43" s="32">
        <v>1059</v>
      </c>
      <c r="AI43" s="32">
        <v>2440</v>
      </c>
    </row>
    <row r="44" spans="1:35" x14ac:dyDescent="0.2">
      <c r="A44" s="27">
        <v>38</v>
      </c>
      <c r="B44" s="3" t="s">
        <v>30</v>
      </c>
      <c r="C44" s="72">
        <v>94360</v>
      </c>
      <c r="D44" s="72">
        <v>17577</v>
      </c>
      <c r="E44" s="73">
        <f t="shared" si="0"/>
        <v>0.84297417297229693</v>
      </c>
      <c r="F44" s="73">
        <f t="shared" si="1"/>
        <v>0.15702582702770307</v>
      </c>
      <c r="G44" s="52">
        <v>112028</v>
      </c>
      <c r="H44" s="138">
        <v>79724</v>
      </c>
      <c r="I44" s="138">
        <v>21544</v>
      </c>
      <c r="J44" s="138">
        <v>6465</v>
      </c>
      <c r="K44" s="138">
        <v>2150</v>
      </c>
      <c r="L44" s="138">
        <v>8615</v>
      </c>
      <c r="M44" s="138">
        <v>0</v>
      </c>
      <c r="N44" s="138">
        <v>6464</v>
      </c>
      <c r="O44" s="138">
        <v>79724</v>
      </c>
      <c r="P44" s="138">
        <v>21544</v>
      </c>
      <c r="Q44" s="138">
        <v>19394</v>
      </c>
      <c r="R44" s="138">
        <v>19394</v>
      </c>
      <c r="S44" s="138">
        <v>19392</v>
      </c>
      <c r="T44" s="138"/>
      <c r="U44" s="43">
        <v>79724</v>
      </c>
      <c r="V44" s="43">
        <v>21544</v>
      </c>
      <c r="W44" s="43">
        <v>19394</v>
      </c>
      <c r="X44" s="43">
        <v>19394</v>
      </c>
      <c r="Y44" s="43">
        <v>19392</v>
      </c>
      <c r="Z44" s="27">
        <v>67205</v>
      </c>
      <c r="AA44" s="27">
        <v>18161</v>
      </c>
      <c r="AB44" s="27">
        <v>16349</v>
      </c>
      <c r="AC44" s="27">
        <v>16349</v>
      </c>
      <c r="AD44" s="32">
        <v>16346</v>
      </c>
      <c r="AE44" s="32">
        <v>12519</v>
      </c>
      <c r="AF44" s="32">
        <v>3383</v>
      </c>
      <c r="AG44" s="32">
        <v>3045</v>
      </c>
      <c r="AH44" s="32">
        <v>3045</v>
      </c>
      <c r="AI44" s="32">
        <v>3046</v>
      </c>
    </row>
    <row r="45" spans="1:35" x14ac:dyDescent="0.2">
      <c r="A45" s="27">
        <v>39</v>
      </c>
      <c r="B45" s="3" t="s">
        <v>31</v>
      </c>
      <c r="C45" s="72">
        <v>92101</v>
      </c>
      <c r="D45" s="72">
        <v>20950</v>
      </c>
      <c r="E45" s="73">
        <f t="shared" si="0"/>
        <v>0.81468540747096441</v>
      </c>
      <c r="F45" s="73">
        <f t="shared" si="1"/>
        <v>0.18531459252903559</v>
      </c>
      <c r="G45" s="52">
        <v>113051</v>
      </c>
      <c r="H45" s="138">
        <v>54213</v>
      </c>
      <c r="I45" s="138">
        <v>15091</v>
      </c>
      <c r="J45" s="138">
        <v>4347</v>
      </c>
      <c r="K45" s="138">
        <v>1050</v>
      </c>
      <c r="L45" s="138">
        <v>5397</v>
      </c>
      <c r="M45" s="138">
        <v>1000</v>
      </c>
      <c r="N45" s="138">
        <v>4347</v>
      </c>
      <c r="O45" s="138">
        <v>54213</v>
      </c>
      <c r="P45" s="138">
        <v>15091</v>
      </c>
      <c r="Q45" s="138">
        <v>13041</v>
      </c>
      <c r="R45" s="138">
        <v>13041</v>
      </c>
      <c r="S45" s="138">
        <v>13040</v>
      </c>
      <c r="T45" s="138">
        <v>1800</v>
      </c>
      <c r="U45" s="43">
        <v>56013</v>
      </c>
      <c r="V45" s="43">
        <v>15091</v>
      </c>
      <c r="W45" s="43">
        <v>14841</v>
      </c>
      <c r="X45" s="43">
        <v>13553</v>
      </c>
      <c r="Y45" s="43">
        <v>12528</v>
      </c>
      <c r="Z45" s="27">
        <v>45633</v>
      </c>
      <c r="AA45" s="27">
        <v>12294</v>
      </c>
      <c r="AB45" s="27">
        <v>12091</v>
      </c>
      <c r="AC45" s="27">
        <v>11041</v>
      </c>
      <c r="AD45" s="32">
        <v>10207</v>
      </c>
      <c r="AE45" s="32">
        <v>10380</v>
      </c>
      <c r="AF45" s="32">
        <v>2797</v>
      </c>
      <c r="AG45" s="32">
        <v>2750</v>
      </c>
      <c r="AH45" s="32">
        <v>2512</v>
      </c>
      <c r="AI45" s="32">
        <v>2321</v>
      </c>
    </row>
    <row r="46" spans="1:35" ht="30" x14ac:dyDescent="0.2">
      <c r="A46" s="27">
        <v>40</v>
      </c>
      <c r="B46" s="3" t="s">
        <v>32</v>
      </c>
      <c r="C46" s="72">
        <v>95167</v>
      </c>
      <c r="D46" s="72">
        <v>79385</v>
      </c>
      <c r="E46" s="73">
        <f t="shared" si="0"/>
        <v>0.54520715889820803</v>
      </c>
      <c r="F46" s="73">
        <f t="shared" si="1"/>
        <v>0.45479284110179197</v>
      </c>
      <c r="G46" s="52"/>
      <c r="H46" s="138">
        <v>0</v>
      </c>
      <c r="I46" s="138">
        <v>0</v>
      </c>
      <c r="J46" s="138">
        <v>0</v>
      </c>
      <c r="K46" s="138"/>
      <c r="L46" s="138">
        <v>0</v>
      </c>
      <c r="M46" s="138"/>
      <c r="N46" s="138">
        <v>0</v>
      </c>
      <c r="O46" s="138">
        <v>0</v>
      </c>
      <c r="P46" s="138">
        <v>0</v>
      </c>
      <c r="Q46" s="138">
        <v>0</v>
      </c>
      <c r="R46" s="138">
        <v>0</v>
      </c>
      <c r="S46" s="138">
        <v>0</v>
      </c>
      <c r="T46" s="138"/>
      <c r="U46" s="43">
        <v>0</v>
      </c>
      <c r="V46" s="43">
        <v>0</v>
      </c>
      <c r="W46" s="43">
        <v>0</v>
      </c>
      <c r="X46" s="43">
        <v>0</v>
      </c>
      <c r="Y46" s="43">
        <v>0</v>
      </c>
      <c r="Z46" s="27">
        <v>0</v>
      </c>
      <c r="AA46" s="27">
        <v>0</v>
      </c>
      <c r="AB46" s="27">
        <v>0</v>
      </c>
      <c r="AC46" s="27">
        <v>0</v>
      </c>
      <c r="AD46" s="32">
        <v>0</v>
      </c>
      <c r="AE46" s="32">
        <v>0</v>
      </c>
      <c r="AF46" s="32">
        <v>0</v>
      </c>
      <c r="AG46" s="32">
        <v>0</v>
      </c>
      <c r="AH46" s="32">
        <v>0</v>
      </c>
      <c r="AI46" s="32">
        <v>0</v>
      </c>
    </row>
    <row r="47" spans="1:35" ht="30" x14ac:dyDescent="0.2">
      <c r="A47" s="27">
        <v>41</v>
      </c>
      <c r="B47" s="3" t="s">
        <v>33</v>
      </c>
      <c r="C47" s="72">
        <v>346290</v>
      </c>
      <c r="D47" s="72">
        <v>301652</v>
      </c>
      <c r="E47" s="73">
        <f t="shared" si="0"/>
        <v>0.53444598436279789</v>
      </c>
      <c r="F47" s="73">
        <f t="shared" si="1"/>
        <v>0.46555401563720211</v>
      </c>
      <c r="G47" s="52"/>
      <c r="H47" s="138">
        <v>0</v>
      </c>
      <c r="I47" s="138">
        <v>0</v>
      </c>
      <c r="J47" s="138">
        <v>0</v>
      </c>
      <c r="K47" s="138"/>
      <c r="L47" s="138">
        <v>0</v>
      </c>
      <c r="M47" s="138"/>
      <c r="N47" s="138">
        <v>0</v>
      </c>
      <c r="O47" s="138">
        <v>0</v>
      </c>
      <c r="P47" s="138">
        <v>0</v>
      </c>
      <c r="Q47" s="138">
        <v>0</v>
      </c>
      <c r="R47" s="138">
        <v>0</v>
      </c>
      <c r="S47" s="138">
        <v>0</v>
      </c>
      <c r="T47" s="138"/>
      <c r="U47" s="43">
        <v>0</v>
      </c>
      <c r="V47" s="43">
        <v>0</v>
      </c>
      <c r="W47" s="43">
        <v>0</v>
      </c>
      <c r="X47" s="43">
        <v>0</v>
      </c>
      <c r="Y47" s="43">
        <v>0</v>
      </c>
      <c r="Z47" s="27">
        <v>0</v>
      </c>
      <c r="AA47" s="27">
        <v>0</v>
      </c>
      <c r="AB47" s="27">
        <v>0</v>
      </c>
      <c r="AC47" s="27">
        <v>0</v>
      </c>
      <c r="AD47" s="32">
        <v>0</v>
      </c>
      <c r="AE47" s="32">
        <v>0</v>
      </c>
      <c r="AF47" s="32">
        <v>0</v>
      </c>
      <c r="AG47" s="32">
        <v>0</v>
      </c>
      <c r="AH47" s="32">
        <v>0</v>
      </c>
      <c r="AI47" s="32">
        <v>0</v>
      </c>
    </row>
    <row r="48" spans="1:35" x14ac:dyDescent="0.2">
      <c r="A48" s="27">
        <v>42</v>
      </c>
      <c r="B48" s="3" t="s">
        <v>34</v>
      </c>
      <c r="C48" s="72">
        <v>6169</v>
      </c>
      <c r="D48" s="72">
        <v>8051</v>
      </c>
      <c r="E48" s="73">
        <f t="shared" si="0"/>
        <v>0.43382559774964841</v>
      </c>
      <c r="F48" s="73">
        <f t="shared" si="1"/>
        <v>0.56617440225035165</v>
      </c>
      <c r="G48" s="52">
        <v>14220</v>
      </c>
      <c r="H48" s="138">
        <v>14637</v>
      </c>
      <c r="I48" s="138">
        <v>4634</v>
      </c>
      <c r="J48" s="138">
        <v>1111</v>
      </c>
      <c r="K48" s="138"/>
      <c r="L48" s="138">
        <v>1112</v>
      </c>
      <c r="M48" s="138">
        <v>1300</v>
      </c>
      <c r="N48" s="138">
        <v>1111</v>
      </c>
      <c r="O48" s="138">
        <v>14637</v>
      </c>
      <c r="P48" s="138">
        <v>4634</v>
      </c>
      <c r="Q48" s="138">
        <v>3334</v>
      </c>
      <c r="R48" s="138">
        <v>3334</v>
      </c>
      <c r="S48" s="138">
        <v>3335</v>
      </c>
      <c r="T48" s="138"/>
      <c r="U48" s="43">
        <v>14637</v>
      </c>
      <c r="V48" s="43">
        <v>3659</v>
      </c>
      <c r="W48" s="43">
        <v>3659</v>
      </c>
      <c r="X48" s="43">
        <v>3659</v>
      </c>
      <c r="Y48" s="43">
        <v>3660</v>
      </c>
      <c r="Z48" s="27">
        <v>6350</v>
      </c>
      <c r="AA48" s="27">
        <v>1587</v>
      </c>
      <c r="AB48" s="27">
        <v>1587</v>
      </c>
      <c r="AC48" s="27">
        <v>1587</v>
      </c>
      <c r="AD48" s="32">
        <v>1589</v>
      </c>
      <c r="AE48" s="32">
        <v>8287</v>
      </c>
      <c r="AF48" s="32">
        <v>2072</v>
      </c>
      <c r="AG48" s="32">
        <v>2072</v>
      </c>
      <c r="AH48" s="32">
        <v>2072</v>
      </c>
      <c r="AI48" s="32">
        <v>2071</v>
      </c>
    </row>
    <row r="49" spans="1:35" ht="30" x14ac:dyDescent="0.2">
      <c r="A49" s="27">
        <v>43</v>
      </c>
      <c r="B49" s="3" t="s">
        <v>35</v>
      </c>
      <c r="C49" s="72">
        <v>39603</v>
      </c>
      <c r="D49" s="72">
        <v>52394</v>
      </c>
      <c r="E49" s="73">
        <f t="shared" si="0"/>
        <v>0.4304814287422416</v>
      </c>
      <c r="F49" s="73">
        <f t="shared" si="1"/>
        <v>0.5695185712577584</v>
      </c>
      <c r="G49" s="52"/>
      <c r="H49" s="138">
        <v>1110</v>
      </c>
      <c r="I49" s="138">
        <v>278</v>
      </c>
      <c r="J49" s="138">
        <v>93</v>
      </c>
      <c r="K49" s="138"/>
      <c r="L49" s="138">
        <v>93</v>
      </c>
      <c r="M49" s="138"/>
      <c r="N49" s="138">
        <v>92</v>
      </c>
      <c r="O49" s="138">
        <v>1110</v>
      </c>
      <c r="P49" s="138">
        <v>278</v>
      </c>
      <c r="Q49" s="138">
        <v>278</v>
      </c>
      <c r="R49" s="138">
        <v>278</v>
      </c>
      <c r="S49" s="138">
        <v>276</v>
      </c>
      <c r="T49" s="138"/>
      <c r="U49" s="43">
        <v>1110</v>
      </c>
      <c r="V49" s="43">
        <v>278</v>
      </c>
      <c r="W49" s="43">
        <v>278</v>
      </c>
      <c r="X49" s="43">
        <v>278</v>
      </c>
      <c r="Y49" s="43">
        <v>276</v>
      </c>
      <c r="Z49" s="27">
        <v>478</v>
      </c>
      <c r="AA49" s="27">
        <v>120</v>
      </c>
      <c r="AB49" s="27">
        <v>120</v>
      </c>
      <c r="AC49" s="27">
        <v>120</v>
      </c>
      <c r="AD49" s="32">
        <v>118</v>
      </c>
      <c r="AE49" s="32">
        <v>632</v>
      </c>
      <c r="AF49" s="32">
        <v>158</v>
      </c>
      <c r="AG49" s="32">
        <v>158</v>
      </c>
      <c r="AH49" s="32">
        <v>158</v>
      </c>
      <c r="AI49" s="32">
        <v>158</v>
      </c>
    </row>
    <row r="50" spans="1:35" x14ac:dyDescent="0.2">
      <c r="A50" s="27">
        <v>44</v>
      </c>
      <c r="B50" s="3" t="s">
        <v>60</v>
      </c>
      <c r="C50" s="72">
        <v>23717</v>
      </c>
      <c r="D50" s="72">
        <v>30057</v>
      </c>
      <c r="E50" s="73">
        <f t="shared" si="0"/>
        <v>0.44104957786290772</v>
      </c>
      <c r="F50" s="73">
        <f t="shared" si="1"/>
        <v>0.55895042213709223</v>
      </c>
      <c r="G50" s="52">
        <v>53774</v>
      </c>
      <c r="H50" s="138">
        <v>21174</v>
      </c>
      <c r="I50" s="138">
        <v>6044</v>
      </c>
      <c r="J50" s="138">
        <v>1681</v>
      </c>
      <c r="K50" s="138"/>
      <c r="L50" s="138">
        <v>1682</v>
      </c>
      <c r="M50" s="138">
        <v>1000</v>
      </c>
      <c r="N50" s="138">
        <v>1681</v>
      </c>
      <c r="O50" s="138">
        <v>21174</v>
      </c>
      <c r="P50" s="138">
        <v>6044</v>
      </c>
      <c r="Q50" s="138">
        <v>5044</v>
      </c>
      <c r="R50" s="138">
        <v>5044</v>
      </c>
      <c r="S50" s="138">
        <v>5042</v>
      </c>
      <c r="T50" s="138"/>
      <c r="U50" s="43">
        <v>21174</v>
      </c>
      <c r="V50" s="43">
        <v>5294</v>
      </c>
      <c r="W50" s="43">
        <v>5294</v>
      </c>
      <c r="X50" s="43">
        <v>5294</v>
      </c>
      <c r="Y50" s="43">
        <v>5292</v>
      </c>
      <c r="Z50" s="27">
        <v>9339</v>
      </c>
      <c r="AA50" s="27">
        <v>2335</v>
      </c>
      <c r="AB50" s="27">
        <v>2335</v>
      </c>
      <c r="AC50" s="27">
        <v>2335</v>
      </c>
      <c r="AD50" s="32">
        <v>2334</v>
      </c>
      <c r="AE50" s="32">
        <v>11835</v>
      </c>
      <c r="AF50" s="32">
        <v>2959</v>
      </c>
      <c r="AG50" s="32">
        <v>2959</v>
      </c>
      <c r="AH50" s="32">
        <v>2959</v>
      </c>
      <c r="AI50" s="32">
        <v>2958</v>
      </c>
    </row>
    <row r="51" spans="1:35" x14ac:dyDescent="0.2">
      <c r="A51" s="27">
        <v>45</v>
      </c>
      <c r="B51" s="3" t="s">
        <v>61</v>
      </c>
      <c r="C51" s="72">
        <v>7129</v>
      </c>
      <c r="D51" s="72">
        <v>1196</v>
      </c>
      <c r="E51" s="73">
        <f t="shared" si="0"/>
        <v>0.85633633633633632</v>
      </c>
      <c r="F51" s="73">
        <f t="shared" si="1"/>
        <v>0.14366366366366368</v>
      </c>
      <c r="G51" s="52">
        <v>8325</v>
      </c>
      <c r="H51" s="138">
        <v>1287</v>
      </c>
      <c r="I51" s="138">
        <v>472</v>
      </c>
      <c r="J51" s="138">
        <v>91</v>
      </c>
      <c r="K51" s="138"/>
      <c r="L51" s="138">
        <v>91</v>
      </c>
      <c r="M51" s="138">
        <v>200</v>
      </c>
      <c r="N51" s="138">
        <v>90</v>
      </c>
      <c r="O51" s="138">
        <v>1287</v>
      </c>
      <c r="P51" s="138">
        <v>472</v>
      </c>
      <c r="Q51" s="138">
        <v>272</v>
      </c>
      <c r="R51" s="138">
        <v>272</v>
      </c>
      <c r="S51" s="138">
        <v>271</v>
      </c>
      <c r="T51" s="138">
        <v>190</v>
      </c>
      <c r="U51" s="43">
        <v>1477</v>
      </c>
      <c r="V51" s="43">
        <v>417</v>
      </c>
      <c r="W51" s="43">
        <v>417</v>
      </c>
      <c r="X51" s="43">
        <v>322</v>
      </c>
      <c r="Y51" s="43">
        <v>321</v>
      </c>
      <c r="Z51" s="27">
        <v>1265</v>
      </c>
      <c r="AA51" s="27">
        <v>357</v>
      </c>
      <c r="AB51" s="27">
        <v>357</v>
      </c>
      <c r="AC51" s="27">
        <v>276</v>
      </c>
      <c r="AD51" s="32">
        <v>275</v>
      </c>
      <c r="AE51" s="32">
        <v>212</v>
      </c>
      <c r="AF51" s="32">
        <v>60</v>
      </c>
      <c r="AG51" s="32">
        <v>60</v>
      </c>
      <c r="AH51" s="32">
        <v>46</v>
      </c>
      <c r="AI51" s="32">
        <v>46</v>
      </c>
    </row>
    <row r="52" spans="1:35" ht="30" x14ac:dyDescent="0.2">
      <c r="A52" s="27">
        <v>46</v>
      </c>
      <c r="B52" s="3" t="s">
        <v>36</v>
      </c>
      <c r="C52" s="72">
        <v>441457</v>
      </c>
      <c r="D52" s="72">
        <v>381037</v>
      </c>
      <c r="E52" s="73">
        <f t="shared" si="0"/>
        <v>0.53672975122006972</v>
      </c>
      <c r="F52" s="73">
        <f t="shared" si="1"/>
        <v>0.46327024877993028</v>
      </c>
      <c r="G52" s="52"/>
      <c r="H52" s="138">
        <v>1</v>
      </c>
      <c r="I52" s="138">
        <v>1</v>
      </c>
      <c r="J52" s="138">
        <v>0</v>
      </c>
      <c r="K52" s="138"/>
      <c r="L52" s="138">
        <v>0</v>
      </c>
      <c r="M52" s="138">
        <v>1</v>
      </c>
      <c r="N52" s="138">
        <v>0</v>
      </c>
      <c r="O52" s="138">
        <v>1</v>
      </c>
      <c r="P52" s="138">
        <v>1</v>
      </c>
      <c r="Q52" s="138">
        <v>0</v>
      </c>
      <c r="R52" s="138">
        <v>0</v>
      </c>
      <c r="S52" s="138">
        <v>0</v>
      </c>
      <c r="T52" s="138"/>
      <c r="U52" s="43">
        <v>1</v>
      </c>
      <c r="V52" s="43">
        <v>0</v>
      </c>
      <c r="W52" s="43">
        <v>0</v>
      </c>
      <c r="X52" s="43">
        <v>0</v>
      </c>
      <c r="Y52" s="43">
        <v>1</v>
      </c>
      <c r="Z52" s="27">
        <v>1</v>
      </c>
      <c r="AA52" s="27">
        <v>0</v>
      </c>
      <c r="AB52" s="27">
        <v>0</v>
      </c>
      <c r="AC52" s="27">
        <v>0</v>
      </c>
      <c r="AD52" s="32">
        <v>1</v>
      </c>
      <c r="AE52" s="32">
        <v>0</v>
      </c>
      <c r="AF52" s="32">
        <v>0</v>
      </c>
      <c r="AG52" s="32">
        <v>0</v>
      </c>
      <c r="AH52" s="32">
        <v>0</v>
      </c>
      <c r="AI52" s="32">
        <v>0</v>
      </c>
    </row>
    <row r="53" spans="1:35" x14ac:dyDescent="0.2">
      <c r="A53" s="27">
        <v>47</v>
      </c>
      <c r="B53" s="3" t="s">
        <v>37</v>
      </c>
      <c r="C53" s="72">
        <v>441457</v>
      </c>
      <c r="D53" s="72">
        <v>381037</v>
      </c>
      <c r="E53" s="73">
        <f t="shared" si="0"/>
        <v>0.53672975122006972</v>
      </c>
      <c r="F53" s="73">
        <f t="shared" si="1"/>
        <v>0.46327024877993028</v>
      </c>
      <c r="G53" s="52"/>
      <c r="H53" s="138">
        <v>0</v>
      </c>
      <c r="I53" s="138">
        <v>0</v>
      </c>
      <c r="J53" s="138">
        <v>0</v>
      </c>
      <c r="K53" s="138"/>
      <c r="L53" s="138">
        <v>0</v>
      </c>
      <c r="M53" s="138"/>
      <c r="N53" s="138">
        <v>0</v>
      </c>
      <c r="O53" s="138">
        <v>0</v>
      </c>
      <c r="P53" s="138">
        <v>0</v>
      </c>
      <c r="Q53" s="138">
        <v>0</v>
      </c>
      <c r="R53" s="138">
        <v>0</v>
      </c>
      <c r="S53" s="138">
        <v>0</v>
      </c>
      <c r="T53" s="138"/>
      <c r="U53" s="43">
        <v>0</v>
      </c>
      <c r="V53" s="43">
        <v>0</v>
      </c>
      <c r="W53" s="43">
        <v>0</v>
      </c>
      <c r="X53" s="43">
        <v>0</v>
      </c>
      <c r="Y53" s="43">
        <v>0</v>
      </c>
      <c r="Z53" s="27">
        <v>0</v>
      </c>
      <c r="AA53" s="27">
        <v>0</v>
      </c>
      <c r="AB53" s="27">
        <v>0</v>
      </c>
      <c r="AC53" s="27">
        <v>0</v>
      </c>
      <c r="AD53" s="32">
        <v>0</v>
      </c>
      <c r="AE53" s="32">
        <v>0</v>
      </c>
      <c r="AF53" s="32">
        <v>0</v>
      </c>
      <c r="AG53" s="32">
        <v>0</v>
      </c>
      <c r="AH53" s="32">
        <v>0</v>
      </c>
      <c r="AI53" s="32">
        <v>0</v>
      </c>
    </row>
    <row r="54" spans="1:35" x14ac:dyDescent="0.2">
      <c r="A54" s="27">
        <v>48</v>
      </c>
      <c r="B54" s="3" t="s">
        <v>62</v>
      </c>
      <c r="C54" s="72"/>
      <c r="D54" s="72"/>
      <c r="E54" s="73"/>
      <c r="F54" s="73"/>
      <c r="G54" s="52"/>
      <c r="H54" s="138">
        <v>0</v>
      </c>
      <c r="I54" s="138">
        <v>0</v>
      </c>
      <c r="J54" s="138">
        <v>0</v>
      </c>
      <c r="K54" s="138"/>
      <c r="L54" s="138">
        <v>0</v>
      </c>
      <c r="M54" s="138"/>
      <c r="N54" s="138">
        <v>0</v>
      </c>
      <c r="O54" s="138">
        <v>0</v>
      </c>
      <c r="P54" s="138">
        <v>0</v>
      </c>
      <c r="Q54" s="138">
        <v>0</v>
      </c>
      <c r="R54" s="138">
        <v>0</v>
      </c>
      <c r="S54" s="138">
        <v>0</v>
      </c>
      <c r="T54" s="138"/>
      <c r="U54" s="43">
        <v>0</v>
      </c>
      <c r="V54" s="43">
        <v>0</v>
      </c>
      <c r="W54" s="43">
        <v>0</v>
      </c>
      <c r="X54" s="43">
        <v>0</v>
      </c>
      <c r="Y54" s="43">
        <v>0</v>
      </c>
      <c r="Z54" s="27">
        <v>0</v>
      </c>
      <c r="AA54" s="27">
        <v>0</v>
      </c>
      <c r="AB54" s="27">
        <v>0</v>
      </c>
      <c r="AC54" s="27">
        <v>0</v>
      </c>
      <c r="AD54" s="32">
        <v>0</v>
      </c>
      <c r="AE54" s="32">
        <v>0</v>
      </c>
      <c r="AF54" s="32">
        <v>0</v>
      </c>
      <c r="AG54" s="32">
        <v>0</v>
      </c>
      <c r="AH54" s="32">
        <v>0</v>
      </c>
      <c r="AI54" s="32">
        <v>0</v>
      </c>
    </row>
    <row r="55" spans="1:35" x14ac:dyDescent="0.2">
      <c r="A55" s="27">
        <v>49</v>
      </c>
      <c r="B55" s="3" t="s">
        <v>38</v>
      </c>
      <c r="C55" s="72"/>
      <c r="D55" s="72"/>
      <c r="E55" s="73"/>
      <c r="F55" s="73"/>
      <c r="G55" s="52"/>
      <c r="H55" s="138">
        <v>0</v>
      </c>
      <c r="I55" s="138">
        <v>0</v>
      </c>
      <c r="J55" s="138">
        <v>0</v>
      </c>
      <c r="K55" s="138"/>
      <c r="L55" s="138">
        <v>0</v>
      </c>
      <c r="M55" s="138"/>
      <c r="N55" s="138">
        <v>0</v>
      </c>
      <c r="O55" s="138">
        <v>0</v>
      </c>
      <c r="P55" s="138">
        <v>0</v>
      </c>
      <c r="Q55" s="138">
        <v>0</v>
      </c>
      <c r="R55" s="138">
        <v>0</v>
      </c>
      <c r="S55" s="138">
        <v>0</v>
      </c>
      <c r="T55" s="138"/>
      <c r="U55" s="43">
        <v>0</v>
      </c>
      <c r="V55" s="43">
        <v>0</v>
      </c>
      <c r="W55" s="43">
        <v>0</v>
      </c>
      <c r="X55" s="43">
        <v>0</v>
      </c>
      <c r="Y55" s="43">
        <v>0</v>
      </c>
      <c r="Z55" s="27">
        <v>0</v>
      </c>
      <c r="AA55" s="27">
        <v>0</v>
      </c>
      <c r="AB55" s="27">
        <v>0</v>
      </c>
      <c r="AC55" s="27">
        <v>0</v>
      </c>
      <c r="AD55" s="32">
        <v>0</v>
      </c>
      <c r="AE55" s="32">
        <v>0</v>
      </c>
      <c r="AF55" s="32">
        <v>0</v>
      </c>
      <c r="AG55" s="32">
        <v>0</v>
      </c>
      <c r="AH55" s="32">
        <v>0</v>
      </c>
      <c r="AI55" s="32">
        <v>0</v>
      </c>
    </row>
    <row r="56" spans="1:35" x14ac:dyDescent="0.2">
      <c r="A56" s="27">
        <v>50</v>
      </c>
      <c r="B56" s="3" t="s">
        <v>39</v>
      </c>
      <c r="C56" s="72"/>
      <c r="D56" s="72"/>
      <c r="E56" s="73"/>
      <c r="F56" s="73"/>
      <c r="G56" s="52"/>
      <c r="H56" s="138">
        <v>0</v>
      </c>
      <c r="I56" s="138">
        <v>0</v>
      </c>
      <c r="J56" s="138">
        <v>0</v>
      </c>
      <c r="K56" s="138"/>
      <c r="L56" s="138">
        <v>0</v>
      </c>
      <c r="M56" s="138"/>
      <c r="N56" s="138">
        <v>0</v>
      </c>
      <c r="O56" s="138">
        <v>0</v>
      </c>
      <c r="P56" s="138">
        <v>0</v>
      </c>
      <c r="Q56" s="138">
        <v>0</v>
      </c>
      <c r="R56" s="138">
        <v>0</v>
      </c>
      <c r="S56" s="138">
        <v>0</v>
      </c>
      <c r="T56" s="138"/>
      <c r="U56" s="43">
        <v>0</v>
      </c>
      <c r="V56" s="43">
        <v>0</v>
      </c>
      <c r="W56" s="43">
        <v>0</v>
      </c>
      <c r="X56" s="43">
        <v>0</v>
      </c>
      <c r="Y56" s="43">
        <v>0</v>
      </c>
      <c r="Z56" s="27">
        <v>0</v>
      </c>
      <c r="AA56" s="27">
        <v>0</v>
      </c>
      <c r="AB56" s="27">
        <v>0</v>
      </c>
      <c r="AC56" s="27">
        <v>0</v>
      </c>
      <c r="AD56" s="32">
        <v>0</v>
      </c>
      <c r="AE56" s="32">
        <v>0</v>
      </c>
      <c r="AF56" s="32">
        <v>0</v>
      </c>
      <c r="AG56" s="32">
        <v>0</v>
      </c>
      <c r="AH56" s="32">
        <v>0</v>
      </c>
      <c r="AI56" s="32">
        <v>0</v>
      </c>
    </row>
    <row r="57" spans="1:35" x14ac:dyDescent="0.2">
      <c r="A57" s="27">
        <v>51</v>
      </c>
      <c r="B57" s="3" t="s">
        <v>40</v>
      </c>
      <c r="C57" s="72"/>
      <c r="D57" s="72"/>
      <c r="E57" s="73"/>
      <c r="F57" s="73"/>
      <c r="G57" s="52"/>
      <c r="H57" s="138">
        <v>0</v>
      </c>
      <c r="I57" s="138">
        <v>0</v>
      </c>
      <c r="J57" s="138">
        <v>0</v>
      </c>
      <c r="K57" s="138"/>
      <c r="L57" s="138">
        <v>0</v>
      </c>
      <c r="M57" s="138"/>
      <c r="N57" s="138">
        <v>0</v>
      </c>
      <c r="O57" s="138">
        <v>0</v>
      </c>
      <c r="P57" s="138">
        <v>0</v>
      </c>
      <c r="Q57" s="138">
        <v>0</v>
      </c>
      <c r="R57" s="138">
        <v>0</v>
      </c>
      <c r="S57" s="138">
        <v>0</v>
      </c>
      <c r="T57" s="138"/>
      <c r="U57" s="43">
        <v>0</v>
      </c>
      <c r="V57" s="43">
        <v>0</v>
      </c>
      <c r="W57" s="43">
        <v>0</v>
      </c>
      <c r="X57" s="43">
        <v>0</v>
      </c>
      <c r="Y57" s="43">
        <v>0</v>
      </c>
      <c r="Z57" s="27">
        <v>0</v>
      </c>
      <c r="AA57" s="27">
        <v>0</v>
      </c>
      <c r="AB57" s="27">
        <v>0</v>
      </c>
      <c r="AC57" s="27">
        <v>0</v>
      </c>
      <c r="AD57" s="32">
        <v>0</v>
      </c>
      <c r="AE57" s="32">
        <v>0</v>
      </c>
      <c r="AF57" s="32">
        <v>0</v>
      </c>
      <c r="AG57" s="32">
        <v>0</v>
      </c>
      <c r="AH57" s="32">
        <v>0</v>
      </c>
      <c r="AI57" s="32">
        <v>0</v>
      </c>
    </row>
    <row r="58" spans="1:35" x14ac:dyDescent="0.2">
      <c r="A58" s="27">
        <v>52</v>
      </c>
      <c r="B58" s="3" t="s">
        <v>41</v>
      </c>
      <c r="C58" s="72">
        <v>441457</v>
      </c>
      <c r="D58" s="72">
        <v>381037</v>
      </c>
      <c r="E58" s="73">
        <f t="shared" si="0"/>
        <v>0.53672975122006972</v>
      </c>
      <c r="F58" s="73">
        <f t="shared" si="1"/>
        <v>0.46327024877993028</v>
      </c>
      <c r="G58" s="52"/>
      <c r="H58" s="138">
        <v>12</v>
      </c>
      <c r="I58" s="138">
        <v>3</v>
      </c>
      <c r="J58" s="138">
        <v>1</v>
      </c>
      <c r="K58" s="138"/>
      <c r="L58" s="138">
        <v>1</v>
      </c>
      <c r="M58" s="138"/>
      <c r="N58" s="138">
        <v>1</v>
      </c>
      <c r="O58" s="138">
        <v>12</v>
      </c>
      <c r="P58" s="138">
        <v>3</v>
      </c>
      <c r="Q58" s="138">
        <v>3</v>
      </c>
      <c r="R58" s="138">
        <v>3</v>
      </c>
      <c r="S58" s="138">
        <v>3</v>
      </c>
      <c r="T58" s="138"/>
      <c r="U58" s="43">
        <v>12</v>
      </c>
      <c r="V58" s="43">
        <v>3</v>
      </c>
      <c r="W58" s="43">
        <v>3</v>
      </c>
      <c r="X58" s="43">
        <v>3</v>
      </c>
      <c r="Y58" s="43">
        <v>3</v>
      </c>
      <c r="Z58" s="27">
        <v>6</v>
      </c>
      <c r="AA58" s="27">
        <v>2</v>
      </c>
      <c r="AB58" s="27">
        <v>2</v>
      </c>
      <c r="AC58" s="27">
        <v>2</v>
      </c>
      <c r="AD58" s="32">
        <v>0</v>
      </c>
      <c r="AE58" s="32">
        <v>6</v>
      </c>
      <c r="AF58" s="32">
        <v>1</v>
      </c>
      <c r="AG58" s="32">
        <v>1</v>
      </c>
      <c r="AH58" s="32">
        <v>1</v>
      </c>
      <c r="AI58" s="32">
        <v>3</v>
      </c>
    </row>
    <row r="59" spans="1:35" x14ac:dyDescent="0.2">
      <c r="A59" s="27">
        <v>53</v>
      </c>
      <c r="B59" s="3" t="s">
        <v>52</v>
      </c>
      <c r="C59" s="72"/>
      <c r="D59" s="72"/>
      <c r="E59" s="73"/>
      <c r="F59" s="73"/>
      <c r="G59" s="52"/>
      <c r="H59" s="138">
        <v>0</v>
      </c>
      <c r="I59" s="138">
        <v>0</v>
      </c>
      <c r="J59" s="138">
        <v>0</v>
      </c>
      <c r="K59" s="138"/>
      <c r="L59" s="138">
        <v>0</v>
      </c>
      <c r="M59" s="138"/>
      <c r="N59" s="138">
        <v>0</v>
      </c>
      <c r="O59" s="138">
        <v>0</v>
      </c>
      <c r="P59" s="138">
        <v>0</v>
      </c>
      <c r="Q59" s="138">
        <v>0</v>
      </c>
      <c r="R59" s="138">
        <v>0</v>
      </c>
      <c r="S59" s="138">
        <v>0</v>
      </c>
      <c r="T59" s="138"/>
      <c r="U59" s="43">
        <v>0</v>
      </c>
      <c r="V59" s="43">
        <v>0</v>
      </c>
      <c r="W59" s="43">
        <v>0</v>
      </c>
      <c r="X59" s="43">
        <v>0</v>
      </c>
      <c r="Y59" s="43">
        <v>0</v>
      </c>
      <c r="Z59" s="27">
        <v>0</v>
      </c>
      <c r="AA59" s="27">
        <v>0</v>
      </c>
      <c r="AB59" s="27">
        <v>0</v>
      </c>
      <c r="AC59" s="27">
        <v>0</v>
      </c>
      <c r="AD59" s="32">
        <v>0</v>
      </c>
      <c r="AE59" s="32">
        <v>0</v>
      </c>
      <c r="AF59" s="32">
        <v>0</v>
      </c>
      <c r="AG59" s="32">
        <v>0</v>
      </c>
      <c r="AH59" s="32">
        <v>0</v>
      </c>
      <c r="AI59" s="32">
        <v>0</v>
      </c>
    </row>
    <row r="60" spans="1:35" x14ac:dyDescent="0.2">
      <c r="A60" s="27">
        <v>54</v>
      </c>
      <c r="B60" s="7" t="s">
        <v>131</v>
      </c>
      <c r="C60" s="72"/>
      <c r="D60" s="72"/>
      <c r="E60" s="73"/>
      <c r="F60" s="73"/>
      <c r="G60" s="52"/>
      <c r="H60" s="138">
        <v>0</v>
      </c>
      <c r="I60" s="138">
        <v>0</v>
      </c>
      <c r="J60" s="138">
        <v>0</v>
      </c>
      <c r="K60" s="138"/>
      <c r="L60" s="138">
        <v>0</v>
      </c>
      <c r="M60" s="138"/>
      <c r="N60" s="138">
        <v>0</v>
      </c>
      <c r="O60" s="138">
        <v>0</v>
      </c>
      <c r="P60" s="138">
        <v>0</v>
      </c>
      <c r="Q60" s="138">
        <v>0</v>
      </c>
      <c r="R60" s="138">
        <v>0</v>
      </c>
      <c r="S60" s="138">
        <v>0</v>
      </c>
      <c r="T60" s="138"/>
      <c r="U60" s="43">
        <v>0</v>
      </c>
      <c r="V60" s="43">
        <v>0</v>
      </c>
      <c r="W60" s="43">
        <v>0</v>
      </c>
      <c r="X60" s="43">
        <v>0</v>
      </c>
      <c r="Y60" s="43">
        <v>0</v>
      </c>
      <c r="Z60" s="27">
        <v>0</v>
      </c>
      <c r="AA60" s="27">
        <v>0</v>
      </c>
      <c r="AB60" s="27">
        <v>0</v>
      </c>
      <c r="AC60" s="27">
        <v>0</v>
      </c>
      <c r="AD60" s="32">
        <v>0</v>
      </c>
      <c r="AE60" s="32">
        <v>0</v>
      </c>
      <c r="AF60" s="32">
        <v>0</v>
      </c>
      <c r="AG60" s="32">
        <v>0</v>
      </c>
      <c r="AH60" s="32">
        <v>0</v>
      </c>
      <c r="AI60" s="32">
        <v>0</v>
      </c>
    </row>
    <row r="61" spans="1:35" x14ac:dyDescent="0.2">
      <c r="A61" s="27">
        <v>55</v>
      </c>
      <c r="B61" s="3" t="s">
        <v>42</v>
      </c>
      <c r="C61" s="72"/>
      <c r="D61" s="72"/>
      <c r="E61" s="73"/>
      <c r="F61" s="73"/>
      <c r="G61" s="52"/>
      <c r="H61" s="138">
        <v>0</v>
      </c>
      <c r="I61" s="138">
        <v>0</v>
      </c>
      <c r="J61" s="138">
        <v>0</v>
      </c>
      <c r="K61" s="138"/>
      <c r="L61" s="138">
        <v>0</v>
      </c>
      <c r="M61" s="138"/>
      <c r="N61" s="138">
        <v>0</v>
      </c>
      <c r="O61" s="138">
        <v>0</v>
      </c>
      <c r="P61" s="138">
        <v>0</v>
      </c>
      <c r="Q61" s="138">
        <v>0</v>
      </c>
      <c r="R61" s="138">
        <v>0</v>
      </c>
      <c r="S61" s="138">
        <v>0</v>
      </c>
      <c r="T61" s="138"/>
      <c r="U61" s="43">
        <v>0</v>
      </c>
      <c r="V61" s="43">
        <v>0</v>
      </c>
      <c r="W61" s="43">
        <v>0</v>
      </c>
      <c r="X61" s="43">
        <v>0</v>
      </c>
      <c r="Y61" s="43">
        <v>0</v>
      </c>
      <c r="Z61" s="27">
        <v>0</v>
      </c>
      <c r="AA61" s="27">
        <v>0</v>
      </c>
      <c r="AB61" s="27">
        <v>0</v>
      </c>
      <c r="AC61" s="27">
        <v>0</v>
      </c>
      <c r="AD61" s="32">
        <v>0</v>
      </c>
      <c r="AE61" s="32">
        <v>0</v>
      </c>
      <c r="AF61" s="32">
        <v>0</v>
      </c>
      <c r="AG61" s="32">
        <v>0</v>
      </c>
      <c r="AH61" s="32">
        <v>0</v>
      </c>
      <c r="AI61" s="32">
        <v>0</v>
      </c>
    </row>
    <row r="62" spans="1:35" x14ac:dyDescent="0.2">
      <c r="A62" s="27">
        <v>56</v>
      </c>
      <c r="B62" s="7" t="s">
        <v>43</v>
      </c>
      <c r="C62" s="72">
        <v>441457</v>
      </c>
      <c r="D62" s="72">
        <v>381037</v>
      </c>
      <c r="E62" s="73">
        <f t="shared" si="0"/>
        <v>0.53672975122006972</v>
      </c>
      <c r="F62" s="73">
        <f t="shared" si="1"/>
        <v>0.46327024877993028</v>
      </c>
      <c r="G62" s="52"/>
      <c r="H62" s="138">
        <v>0</v>
      </c>
      <c r="I62" s="138">
        <v>0</v>
      </c>
      <c r="J62" s="138">
        <v>0</v>
      </c>
      <c r="K62" s="138"/>
      <c r="L62" s="138">
        <v>0</v>
      </c>
      <c r="M62" s="138"/>
      <c r="N62" s="138">
        <v>0</v>
      </c>
      <c r="O62" s="138">
        <v>0</v>
      </c>
      <c r="P62" s="138">
        <v>0</v>
      </c>
      <c r="Q62" s="138">
        <v>0</v>
      </c>
      <c r="R62" s="138">
        <v>0</v>
      </c>
      <c r="S62" s="138">
        <v>0</v>
      </c>
      <c r="T62" s="138"/>
      <c r="U62" s="43">
        <v>0</v>
      </c>
      <c r="V62" s="43">
        <v>0</v>
      </c>
      <c r="W62" s="43">
        <v>0</v>
      </c>
      <c r="X62" s="43">
        <v>0</v>
      </c>
      <c r="Y62" s="43">
        <v>0</v>
      </c>
      <c r="Z62" s="27">
        <v>0</v>
      </c>
      <c r="AA62" s="27">
        <v>0</v>
      </c>
      <c r="AB62" s="27">
        <v>0</v>
      </c>
      <c r="AC62" s="27">
        <v>0</v>
      </c>
      <c r="AD62" s="32">
        <v>0</v>
      </c>
      <c r="AE62" s="32">
        <v>0</v>
      </c>
      <c r="AF62" s="32">
        <v>0</v>
      </c>
      <c r="AG62" s="32">
        <v>0</v>
      </c>
      <c r="AH62" s="32">
        <v>0</v>
      </c>
      <c r="AI62" s="32">
        <v>0</v>
      </c>
    </row>
    <row r="63" spans="1:35" x14ac:dyDescent="0.2">
      <c r="A63" s="27">
        <v>57</v>
      </c>
      <c r="B63" s="7" t="s">
        <v>44</v>
      </c>
      <c r="C63" s="72"/>
      <c r="D63" s="72"/>
      <c r="E63" s="73"/>
      <c r="F63" s="73"/>
      <c r="G63" s="52"/>
      <c r="H63" s="138">
        <v>0</v>
      </c>
      <c r="I63" s="138">
        <v>0</v>
      </c>
      <c r="J63" s="138">
        <v>0</v>
      </c>
      <c r="K63" s="138"/>
      <c r="L63" s="138">
        <v>0</v>
      </c>
      <c r="M63" s="138"/>
      <c r="N63" s="138">
        <v>0</v>
      </c>
      <c r="O63" s="138">
        <v>0</v>
      </c>
      <c r="P63" s="138">
        <v>0</v>
      </c>
      <c r="Q63" s="138">
        <v>0</v>
      </c>
      <c r="R63" s="138">
        <v>0</v>
      </c>
      <c r="S63" s="138">
        <v>0</v>
      </c>
      <c r="T63" s="138"/>
      <c r="U63" s="43">
        <v>0</v>
      </c>
      <c r="V63" s="43">
        <v>0</v>
      </c>
      <c r="W63" s="43">
        <v>0</v>
      </c>
      <c r="X63" s="43">
        <v>0</v>
      </c>
      <c r="Y63" s="43">
        <v>0</v>
      </c>
      <c r="Z63" s="27">
        <v>0</v>
      </c>
      <c r="AA63" s="27">
        <v>0</v>
      </c>
      <c r="AB63" s="27">
        <v>0</v>
      </c>
      <c r="AC63" s="27">
        <v>0</v>
      </c>
      <c r="AD63" s="32">
        <v>0</v>
      </c>
      <c r="AE63" s="32">
        <v>0</v>
      </c>
      <c r="AF63" s="32">
        <v>0</v>
      </c>
      <c r="AG63" s="32">
        <v>0</v>
      </c>
      <c r="AH63" s="32">
        <v>0</v>
      </c>
      <c r="AI63" s="32">
        <v>0</v>
      </c>
    </row>
    <row r="64" spans="1:35" x14ac:dyDescent="0.2">
      <c r="A64" s="27">
        <v>58</v>
      </c>
      <c r="B64" s="7" t="s">
        <v>45</v>
      </c>
      <c r="C64" s="72"/>
      <c r="D64" s="72"/>
      <c r="E64" s="73"/>
      <c r="F64" s="73"/>
      <c r="G64" s="52"/>
      <c r="H64" s="138">
        <v>0</v>
      </c>
      <c r="I64" s="138">
        <v>0</v>
      </c>
      <c r="J64" s="138">
        <v>0</v>
      </c>
      <c r="K64" s="138"/>
      <c r="L64" s="138">
        <v>0</v>
      </c>
      <c r="M64" s="138"/>
      <c r="N64" s="138">
        <v>0</v>
      </c>
      <c r="O64" s="138">
        <v>0</v>
      </c>
      <c r="P64" s="138">
        <v>0</v>
      </c>
      <c r="Q64" s="138">
        <v>0</v>
      </c>
      <c r="R64" s="138">
        <v>0</v>
      </c>
      <c r="S64" s="138">
        <v>0</v>
      </c>
      <c r="T64" s="138"/>
      <c r="U64" s="43">
        <v>0</v>
      </c>
      <c r="V64" s="43">
        <v>0</v>
      </c>
      <c r="W64" s="43">
        <v>0</v>
      </c>
      <c r="X64" s="43">
        <v>0</v>
      </c>
      <c r="Y64" s="43">
        <v>0</v>
      </c>
      <c r="Z64" s="27">
        <v>0</v>
      </c>
      <c r="AA64" s="27">
        <v>0</v>
      </c>
      <c r="AB64" s="27">
        <v>0</v>
      </c>
      <c r="AC64" s="27">
        <v>0</v>
      </c>
      <c r="AD64" s="32">
        <v>0</v>
      </c>
      <c r="AE64" s="32">
        <v>0</v>
      </c>
      <c r="AF64" s="32">
        <v>0</v>
      </c>
      <c r="AG64" s="32">
        <v>0</v>
      </c>
      <c r="AH64" s="32">
        <v>0</v>
      </c>
      <c r="AI64" s="32">
        <v>0</v>
      </c>
    </row>
    <row r="65" spans="1:35" x14ac:dyDescent="0.2">
      <c r="A65" s="27">
        <v>59</v>
      </c>
      <c r="B65" s="7" t="s">
        <v>47</v>
      </c>
      <c r="C65" s="72">
        <v>441457</v>
      </c>
      <c r="D65" s="72">
        <v>381037</v>
      </c>
      <c r="E65" s="73">
        <f t="shared" si="0"/>
        <v>0.53672975122006972</v>
      </c>
      <c r="F65" s="73">
        <f t="shared" si="1"/>
        <v>0.46327024877993028</v>
      </c>
      <c r="G65" s="52"/>
      <c r="H65" s="138">
        <v>0</v>
      </c>
      <c r="I65" s="138">
        <v>0</v>
      </c>
      <c r="J65" s="138">
        <v>0</v>
      </c>
      <c r="K65" s="138"/>
      <c r="L65" s="138">
        <v>0</v>
      </c>
      <c r="M65" s="138"/>
      <c r="N65" s="138">
        <v>0</v>
      </c>
      <c r="O65" s="138">
        <v>0</v>
      </c>
      <c r="P65" s="138">
        <v>0</v>
      </c>
      <c r="Q65" s="138">
        <v>0</v>
      </c>
      <c r="R65" s="138">
        <v>0</v>
      </c>
      <c r="S65" s="138">
        <v>0</v>
      </c>
      <c r="T65" s="138"/>
      <c r="U65" s="43">
        <v>0</v>
      </c>
      <c r="V65" s="43">
        <v>0</v>
      </c>
      <c r="W65" s="43">
        <v>0</v>
      </c>
      <c r="X65" s="43">
        <v>0</v>
      </c>
      <c r="Y65" s="43">
        <v>0</v>
      </c>
      <c r="Z65" s="27">
        <v>0</v>
      </c>
      <c r="AA65" s="27">
        <v>0</v>
      </c>
      <c r="AB65" s="27">
        <v>0</v>
      </c>
      <c r="AC65" s="27">
        <v>0</v>
      </c>
      <c r="AD65" s="32">
        <v>0</v>
      </c>
      <c r="AE65" s="32">
        <v>0</v>
      </c>
      <c r="AF65" s="32">
        <v>0</v>
      </c>
      <c r="AG65" s="32">
        <v>0</v>
      </c>
      <c r="AH65" s="32">
        <v>0</v>
      </c>
      <c r="AI65" s="32">
        <v>0</v>
      </c>
    </row>
    <row r="66" spans="1:35" x14ac:dyDescent="0.2">
      <c r="A66" s="27">
        <v>60</v>
      </c>
      <c r="B66" s="3" t="s">
        <v>48</v>
      </c>
      <c r="C66" s="72">
        <v>441457</v>
      </c>
      <c r="D66" s="72">
        <v>381037</v>
      </c>
      <c r="E66" s="73">
        <f t="shared" si="0"/>
        <v>0.53672975122006972</v>
      </c>
      <c r="F66" s="73">
        <f t="shared" si="1"/>
        <v>0.46327024877993028</v>
      </c>
      <c r="G66" s="52"/>
      <c r="H66" s="138">
        <v>0</v>
      </c>
      <c r="I66" s="138">
        <v>0</v>
      </c>
      <c r="J66" s="138">
        <v>0</v>
      </c>
      <c r="K66" s="138"/>
      <c r="L66" s="138">
        <v>0</v>
      </c>
      <c r="M66" s="138"/>
      <c r="N66" s="138">
        <v>0</v>
      </c>
      <c r="O66" s="138">
        <v>0</v>
      </c>
      <c r="P66" s="138">
        <v>0</v>
      </c>
      <c r="Q66" s="138">
        <v>0</v>
      </c>
      <c r="R66" s="138">
        <v>0</v>
      </c>
      <c r="S66" s="138">
        <v>0</v>
      </c>
      <c r="T66" s="138"/>
      <c r="U66" s="43">
        <v>0</v>
      </c>
      <c r="V66" s="43">
        <v>0</v>
      </c>
      <c r="W66" s="43">
        <v>0</v>
      </c>
      <c r="X66" s="43">
        <v>0</v>
      </c>
      <c r="Y66" s="43">
        <v>0</v>
      </c>
      <c r="Z66" s="27">
        <v>0</v>
      </c>
      <c r="AA66" s="27">
        <v>0</v>
      </c>
      <c r="AB66" s="27">
        <v>0</v>
      </c>
      <c r="AC66" s="27">
        <v>0</v>
      </c>
      <c r="AD66" s="32">
        <v>0</v>
      </c>
      <c r="AE66" s="32">
        <v>0</v>
      </c>
      <c r="AF66" s="32">
        <v>0</v>
      </c>
      <c r="AG66" s="32">
        <v>0</v>
      </c>
      <c r="AH66" s="32">
        <v>0</v>
      </c>
      <c r="AI66" s="32">
        <v>0</v>
      </c>
    </row>
    <row r="67" spans="1:35" x14ac:dyDescent="0.2">
      <c r="A67" s="27">
        <v>61</v>
      </c>
      <c r="B67" s="7" t="s">
        <v>132</v>
      </c>
      <c r="C67" s="72">
        <v>441457</v>
      </c>
      <c r="D67" s="72">
        <v>381037</v>
      </c>
      <c r="E67" s="73">
        <f t="shared" si="0"/>
        <v>0.53672975122006972</v>
      </c>
      <c r="F67" s="73">
        <f t="shared" si="1"/>
        <v>0.46327024877993028</v>
      </c>
      <c r="G67" s="52"/>
      <c r="H67" s="138">
        <v>0</v>
      </c>
      <c r="I67" s="138">
        <v>0</v>
      </c>
      <c r="J67" s="138">
        <v>0</v>
      </c>
      <c r="K67" s="138"/>
      <c r="L67" s="138">
        <v>0</v>
      </c>
      <c r="M67" s="138"/>
      <c r="N67" s="138">
        <v>0</v>
      </c>
      <c r="O67" s="138">
        <v>0</v>
      </c>
      <c r="P67" s="138">
        <v>0</v>
      </c>
      <c r="Q67" s="138">
        <v>0</v>
      </c>
      <c r="R67" s="138">
        <v>0</v>
      </c>
      <c r="S67" s="138">
        <v>0</v>
      </c>
      <c r="T67" s="138"/>
      <c r="U67" s="43">
        <v>0</v>
      </c>
      <c r="V67" s="43">
        <v>0</v>
      </c>
      <c r="W67" s="43">
        <v>0</v>
      </c>
      <c r="X67" s="43">
        <v>0</v>
      </c>
      <c r="Y67" s="43">
        <v>0</v>
      </c>
      <c r="Z67" s="27">
        <v>0</v>
      </c>
      <c r="AA67" s="27">
        <v>0</v>
      </c>
      <c r="AB67" s="27">
        <v>0</v>
      </c>
      <c r="AC67" s="27">
        <v>0</v>
      </c>
      <c r="AD67" s="32">
        <v>0</v>
      </c>
      <c r="AE67" s="32">
        <v>0</v>
      </c>
      <c r="AF67" s="32">
        <v>0</v>
      </c>
      <c r="AG67" s="32">
        <v>0</v>
      </c>
      <c r="AH67" s="32">
        <v>0</v>
      </c>
      <c r="AI67" s="32">
        <v>0</v>
      </c>
    </row>
    <row r="68" spans="1:35" x14ac:dyDescent="0.2">
      <c r="A68" s="27">
        <v>62</v>
      </c>
      <c r="B68" s="7" t="s">
        <v>133</v>
      </c>
      <c r="C68" s="72"/>
      <c r="D68" s="72"/>
      <c r="E68" s="73"/>
      <c r="F68" s="73"/>
      <c r="G68" s="52"/>
      <c r="H68" s="138">
        <v>0</v>
      </c>
      <c r="I68" s="138">
        <v>0</v>
      </c>
      <c r="J68" s="138">
        <v>0</v>
      </c>
      <c r="K68" s="138"/>
      <c r="L68" s="138">
        <v>0</v>
      </c>
      <c r="M68" s="138"/>
      <c r="N68" s="138">
        <v>0</v>
      </c>
      <c r="O68" s="138">
        <v>0</v>
      </c>
      <c r="P68" s="138">
        <v>0</v>
      </c>
      <c r="Q68" s="138">
        <v>0</v>
      </c>
      <c r="R68" s="138">
        <v>0</v>
      </c>
      <c r="S68" s="138">
        <v>0</v>
      </c>
      <c r="T68" s="138"/>
      <c r="U68" s="43">
        <v>0</v>
      </c>
      <c r="V68" s="43">
        <v>0</v>
      </c>
      <c r="W68" s="43">
        <v>0</v>
      </c>
      <c r="X68" s="43">
        <v>0</v>
      </c>
      <c r="Y68" s="43">
        <v>0</v>
      </c>
      <c r="Z68" s="27">
        <v>0</v>
      </c>
      <c r="AA68" s="27">
        <v>0</v>
      </c>
      <c r="AB68" s="27">
        <v>0</v>
      </c>
      <c r="AC68" s="27">
        <v>0</v>
      </c>
      <c r="AD68" s="32">
        <v>0</v>
      </c>
      <c r="AE68" s="32">
        <v>0</v>
      </c>
      <c r="AF68" s="32">
        <v>0</v>
      </c>
      <c r="AG68" s="32">
        <v>0</v>
      </c>
      <c r="AH68" s="32">
        <v>0</v>
      </c>
      <c r="AI68" s="32">
        <v>0</v>
      </c>
    </row>
    <row r="69" spans="1:35" x14ac:dyDescent="0.2">
      <c r="A69" s="27">
        <v>63</v>
      </c>
      <c r="B69" s="7" t="s">
        <v>128</v>
      </c>
      <c r="C69" s="72"/>
      <c r="D69" s="72"/>
      <c r="E69" s="73"/>
      <c r="F69" s="73"/>
      <c r="G69" s="52"/>
      <c r="H69" s="138">
        <v>0</v>
      </c>
      <c r="I69" s="138">
        <v>0</v>
      </c>
      <c r="J69" s="138">
        <v>0</v>
      </c>
      <c r="K69" s="138"/>
      <c r="L69" s="138">
        <v>0</v>
      </c>
      <c r="M69" s="138"/>
      <c r="N69" s="138">
        <v>0</v>
      </c>
      <c r="O69" s="138">
        <v>0</v>
      </c>
      <c r="P69" s="138">
        <v>0</v>
      </c>
      <c r="Q69" s="138">
        <v>0</v>
      </c>
      <c r="R69" s="138">
        <v>0</v>
      </c>
      <c r="S69" s="138">
        <v>0</v>
      </c>
      <c r="T69" s="138"/>
      <c r="U69" s="43">
        <v>0</v>
      </c>
      <c r="V69" s="43">
        <v>0</v>
      </c>
      <c r="W69" s="43">
        <v>0</v>
      </c>
      <c r="X69" s="43">
        <v>0</v>
      </c>
      <c r="Y69" s="43">
        <v>0</v>
      </c>
      <c r="Z69" s="27">
        <v>0</v>
      </c>
      <c r="AA69" s="27">
        <v>0</v>
      </c>
      <c r="AB69" s="27">
        <v>0</v>
      </c>
      <c r="AC69" s="27">
        <v>0</v>
      </c>
      <c r="AD69" s="32">
        <v>0</v>
      </c>
      <c r="AE69" s="32">
        <v>0</v>
      </c>
      <c r="AF69" s="32">
        <v>0</v>
      </c>
      <c r="AG69" s="32">
        <v>0</v>
      </c>
      <c r="AH69" s="32">
        <v>0</v>
      </c>
      <c r="AI69" s="32">
        <v>0</v>
      </c>
    </row>
    <row r="70" spans="1:35" x14ac:dyDescent="0.2">
      <c r="A70" s="27">
        <v>64</v>
      </c>
      <c r="B70" s="7" t="s">
        <v>51</v>
      </c>
      <c r="C70" s="72"/>
      <c r="D70" s="72"/>
      <c r="E70" s="73"/>
      <c r="F70" s="73"/>
      <c r="G70" s="52"/>
      <c r="H70" s="138">
        <v>0</v>
      </c>
      <c r="I70" s="138">
        <v>0</v>
      </c>
      <c r="J70" s="138">
        <v>0</v>
      </c>
      <c r="K70" s="138"/>
      <c r="L70" s="138">
        <v>0</v>
      </c>
      <c r="M70" s="138"/>
      <c r="N70" s="138">
        <v>0</v>
      </c>
      <c r="O70" s="138">
        <v>0</v>
      </c>
      <c r="P70" s="138">
        <v>0</v>
      </c>
      <c r="Q70" s="138">
        <v>0</v>
      </c>
      <c r="R70" s="138">
        <v>0</v>
      </c>
      <c r="S70" s="138">
        <v>0</v>
      </c>
      <c r="T70" s="138"/>
      <c r="U70" s="43">
        <v>0</v>
      </c>
      <c r="V70" s="43">
        <v>0</v>
      </c>
      <c r="W70" s="43">
        <v>0</v>
      </c>
      <c r="X70" s="43">
        <v>0</v>
      </c>
      <c r="Y70" s="43">
        <v>0</v>
      </c>
      <c r="Z70" s="27">
        <v>0</v>
      </c>
      <c r="AA70" s="27">
        <v>0</v>
      </c>
      <c r="AB70" s="27">
        <v>0</v>
      </c>
      <c r="AC70" s="27">
        <v>0</v>
      </c>
      <c r="AD70" s="32">
        <v>0</v>
      </c>
      <c r="AE70" s="32">
        <v>0</v>
      </c>
      <c r="AF70" s="32">
        <v>0</v>
      </c>
      <c r="AG70" s="32">
        <v>0</v>
      </c>
      <c r="AH70" s="32">
        <v>0</v>
      </c>
      <c r="AI70" s="32">
        <v>0</v>
      </c>
    </row>
    <row r="71" spans="1:35" x14ac:dyDescent="0.2">
      <c r="A71" s="27">
        <v>65</v>
      </c>
      <c r="B71" s="7" t="s">
        <v>50</v>
      </c>
      <c r="C71" s="72"/>
      <c r="D71" s="72"/>
      <c r="E71" s="73"/>
      <c r="F71" s="73"/>
      <c r="G71" s="52"/>
      <c r="H71" s="138">
        <v>0</v>
      </c>
      <c r="I71" s="138">
        <v>0</v>
      </c>
      <c r="J71" s="138">
        <v>0</v>
      </c>
      <c r="K71" s="138"/>
      <c r="L71" s="138">
        <v>0</v>
      </c>
      <c r="M71" s="138"/>
      <c r="N71" s="138">
        <v>0</v>
      </c>
      <c r="O71" s="138">
        <v>0</v>
      </c>
      <c r="P71" s="138">
        <v>0</v>
      </c>
      <c r="Q71" s="138">
        <v>0</v>
      </c>
      <c r="R71" s="138">
        <v>0</v>
      </c>
      <c r="S71" s="138">
        <v>0</v>
      </c>
      <c r="T71" s="138"/>
      <c r="U71" s="43">
        <v>0</v>
      </c>
      <c r="V71" s="43">
        <v>0</v>
      </c>
      <c r="W71" s="43">
        <v>0</v>
      </c>
      <c r="X71" s="43">
        <v>0</v>
      </c>
      <c r="Y71" s="43">
        <v>0</v>
      </c>
      <c r="Z71" s="27">
        <v>0</v>
      </c>
      <c r="AA71" s="27">
        <v>0</v>
      </c>
      <c r="AB71" s="27">
        <v>0</v>
      </c>
      <c r="AC71" s="27">
        <v>0</v>
      </c>
      <c r="AD71" s="32">
        <v>0</v>
      </c>
      <c r="AE71" s="32">
        <v>0</v>
      </c>
      <c r="AF71" s="32">
        <v>0</v>
      </c>
      <c r="AG71" s="32">
        <v>0</v>
      </c>
      <c r="AH71" s="32">
        <v>0</v>
      </c>
      <c r="AI71" s="32">
        <v>0</v>
      </c>
    </row>
    <row r="72" spans="1:35" x14ac:dyDescent="0.2">
      <c r="A72" s="27">
        <v>66</v>
      </c>
      <c r="B72" s="7" t="s">
        <v>49</v>
      </c>
      <c r="C72" s="72"/>
      <c r="D72" s="72"/>
      <c r="E72" s="73"/>
      <c r="F72" s="73"/>
      <c r="G72" s="52"/>
      <c r="H72" s="138">
        <v>0</v>
      </c>
      <c r="I72" s="138">
        <v>0</v>
      </c>
      <c r="J72" s="138">
        <v>0</v>
      </c>
      <c r="K72" s="138"/>
      <c r="L72" s="138">
        <v>0</v>
      </c>
      <c r="M72" s="138"/>
      <c r="N72" s="138">
        <v>0</v>
      </c>
      <c r="O72" s="138">
        <v>0</v>
      </c>
      <c r="P72" s="138">
        <v>0</v>
      </c>
      <c r="Q72" s="138">
        <v>0</v>
      </c>
      <c r="R72" s="138">
        <v>0</v>
      </c>
      <c r="S72" s="138">
        <v>0</v>
      </c>
      <c r="T72" s="138"/>
      <c r="U72" s="43">
        <v>0</v>
      </c>
      <c r="V72" s="43">
        <v>0</v>
      </c>
      <c r="W72" s="43">
        <v>0</v>
      </c>
      <c r="X72" s="43">
        <v>0</v>
      </c>
      <c r="Y72" s="43">
        <v>0</v>
      </c>
      <c r="Z72" s="27">
        <v>0</v>
      </c>
      <c r="AA72" s="27">
        <v>0</v>
      </c>
      <c r="AB72" s="27">
        <v>0</v>
      </c>
      <c r="AC72" s="27">
        <v>0</v>
      </c>
      <c r="AD72" s="32">
        <v>0</v>
      </c>
      <c r="AE72" s="32">
        <v>0</v>
      </c>
      <c r="AF72" s="32">
        <v>0</v>
      </c>
      <c r="AG72" s="32">
        <v>0</v>
      </c>
      <c r="AH72" s="32">
        <v>0</v>
      </c>
      <c r="AI72" s="32">
        <v>0</v>
      </c>
    </row>
    <row r="73" spans="1:35" x14ac:dyDescent="0.2">
      <c r="A73" s="27">
        <v>67</v>
      </c>
      <c r="B73" s="7" t="s">
        <v>134</v>
      </c>
      <c r="C73" s="72"/>
      <c r="D73" s="72"/>
      <c r="E73" s="73"/>
      <c r="F73" s="73"/>
      <c r="G73" s="52"/>
      <c r="H73" s="138">
        <v>0</v>
      </c>
      <c r="I73" s="138">
        <v>0</v>
      </c>
      <c r="J73" s="138">
        <v>0</v>
      </c>
      <c r="K73" s="138"/>
      <c r="L73" s="138">
        <v>0</v>
      </c>
      <c r="M73" s="138"/>
      <c r="N73" s="138">
        <v>0</v>
      </c>
      <c r="O73" s="138">
        <v>0</v>
      </c>
      <c r="P73" s="138">
        <v>0</v>
      </c>
      <c r="Q73" s="138">
        <v>0</v>
      </c>
      <c r="R73" s="138">
        <v>0</v>
      </c>
      <c r="S73" s="138">
        <v>0</v>
      </c>
      <c r="T73" s="138"/>
      <c r="U73" s="43">
        <v>0</v>
      </c>
      <c r="V73" s="43">
        <v>0</v>
      </c>
      <c r="W73" s="43">
        <v>0</v>
      </c>
      <c r="X73" s="43">
        <v>0</v>
      </c>
      <c r="Y73" s="43">
        <v>0</v>
      </c>
      <c r="Z73" s="27">
        <v>0</v>
      </c>
      <c r="AA73" s="27">
        <v>0</v>
      </c>
      <c r="AB73" s="27">
        <v>0</v>
      </c>
      <c r="AC73" s="27">
        <v>0</v>
      </c>
      <c r="AD73" s="32">
        <v>0</v>
      </c>
      <c r="AE73" s="32">
        <v>0</v>
      </c>
      <c r="AF73" s="32">
        <v>0</v>
      </c>
      <c r="AG73" s="32">
        <v>0</v>
      </c>
      <c r="AH73" s="32">
        <v>0</v>
      </c>
      <c r="AI73" s="32">
        <v>0</v>
      </c>
    </row>
    <row r="74" spans="1:35" x14ac:dyDescent="0.2">
      <c r="A74" s="27">
        <v>68</v>
      </c>
      <c r="B74" s="7" t="s">
        <v>63</v>
      </c>
      <c r="C74" s="72"/>
      <c r="D74" s="72"/>
      <c r="E74" s="73"/>
      <c r="F74" s="73"/>
      <c r="G74" s="52"/>
      <c r="H74" s="138">
        <v>0</v>
      </c>
      <c r="I74" s="138">
        <v>0</v>
      </c>
      <c r="J74" s="138">
        <v>0</v>
      </c>
      <c r="K74" s="138"/>
      <c r="L74" s="138">
        <v>0</v>
      </c>
      <c r="M74" s="138"/>
      <c r="N74" s="138">
        <v>0</v>
      </c>
      <c r="O74" s="138">
        <v>0</v>
      </c>
      <c r="P74" s="138">
        <v>0</v>
      </c>
      <c r="Q74" s="138">
        <v>0</v>
      </c>
      <c r="R74" s="138">
        <v>0</v>
      </c>
      <c r="S74" s="138">
        <v>0</v>
      </c>
      <c r="T74" s="138"/>
      <c r="U74" s="43">
        <v>0</v>
      </c>
      <c r="V74" s="43">
        <v>0</v>
      </c>
      <c r="W74" s="43">
        <v>0</v>
      </c>
      <c r="X74" s="43">
        <v>0</v>
      </c>
      <c r="Y74" s="43">
        <v>0</v>
      </c>
      <c r="Z74" s="27">
        <v>0</v>
      </c>
      <c r="AA74" s="27">
        <v>0</v>
      </c>
      <c r="AB74" s="27">
        <v>0</v>
      </c>
      <c r="AC74" s="27">
        <v>0</v>
      </c>
      <c r="AD74" s="32">
        <v>0</v>
      </c>
      <c r="AE74" s="32">
        <v>0</v>
      </c>
      <c r="AF74" s="32">
        <v>0</v>
      </c>
      <c r="AG74" s="32">
        <v>0</v>
      </c>
      <c r="AH74" s="32">
        <v>0</v>
      </c>
      <c r="AI74" s="32">
        <v>0</v>
      </c>
    </row>
    <row r="75" spans="1:35" x14ac:dyDescent="0.2">
      <c r="A75" s="27">
        <v>69</v>
      </c>
      <c r="B75" s="7" t="s">
        <v>135</v>
      </c>
      <c r="C75" s="72"/>
      <c r="D75" s="72"/>
      <c r="E75" s="73"/>
      <c r="F75" s="73"/>
      <c r="G75" s="52"/>
      <c r="H75" s="138">
        <v>0</v>
      </c>
      <c r="I75" s="138">
        <v>0</v>
      </c>
      <c r="J75" s="138">
        <v>0</v>
      </c>
      <c r="K75" s="138"/>
      <c r="L75" s="138">
        <v>0</v>
      </c>
      <c r="M75" s="138"/>
      <c r="N75" s="138">
        <v>0</v>
      </c>
      <c r="O75" s="138">
        <v>0</v>
      </c>
      <c r="P75" s="138">
        <v>0</v>
      </c>
      <c r="Q75" s="138">
        <v>0</v>
      </c>
      <c r="R75" s="138">
        <v>0</v>
      </c>
      <c r="S75" s="138">
        <v>0</v>
      </c>
      <c r="T75" s="138"/>
      <c r="U75" s="43">
        <v>0</v>
      </c>
      <c r="V75" s="43">
        <v>0</v>
      </c>
      <c r="W75" s="43">
        <v>0</v>
      </c>
      <c r="X75" s="43">
        <v>0</v>
      </c>
      <c r="Y75" s="43">
        <v>0</v>
      </c>
      <c r="Z75" s="27">
        <v>0</v>
      </c>
      <c r="AA75" s="27">
        <v>0</v>
      </c>
      <c r="AB75" s="27">
        <v>0</v>
      </c>
      <c r="AC75" s="27">
        <v>0</v>
      </c>
      <c r="AD75" s="32">
        <v>0</v>
      </c>
      <c r="AE75" s="32">
        <v>0</v>
      </c>
      <c r="AF75" s="32">
        <v>0</v>
      </c>
      <c r="AG75" s="32">
        <v>0</v>
      </c>
      <c r="AH75" s="32">
        <v>0</v>
      </c>
      <c r="AI75" s="32">
        <v>0</v>
      </c>
    </row>
    <row r="76" spans="1:35" ht="36.75" customHeight="1" x14ac:dyDescent="0.2">
      <c r="A76" s="27">
        <v>70</v>
      </c>
      <c r="B76" s="7" t="s">
        <v>136</v>
      </c>
      <c r="C76" s="72"/>
      <c r="D76" s="72"/>
      <c r="E76" s="73"/>
      <c r="F76" s="73"/>
      <c r="G76" s="52"/>
      <c r="H76" s="138">
        <v>0</v>
      </c>
      <c r="I76" s="138">
        <v>0</v>
      </c>
      <c r="J76" s="138">
        <v>0</v>
      </c>
      <c r="K76" s="138"/>
      <c r="L76" s="138">
        <v>0</v>
      </c>
      <c r="M76" s="138"/>
      <c r="N76" s="138">
        <v>0</v>
      </c>
      <c r="O76" s="138">
        <v>0</v>
      </c>
      <c r="P76" s="138">
        <v>0</v>
      </c>
      <c r="Q76" s="138">
        <v>0</v>
      </c>
      <c r="R76" s="138">
        <v>0</v>
      </c>
      <c r="S76" s="138">
        <v>0</v>
      </c>
      <c r="T76" s="138"/>
      <c r="U76" s="43">
        <v>0</v>
      </c>
      <c r="V76" s="43">
        <v>0</v>
      </c>
      <c r="W76" s="43">
        <v>0</v>
      </c>
      <c r="X76" s="43">
        <v>0</v>
      </c>
      <c r="Y76" s="43">
        <v>0</v>
      </c>
      <c r="Z76" s="27">
        <v>0</v>
      </c>
      <c r="AA76" s="27">
        <v>0</v>
      </c>
      <c r="AB76" s="27">
        <v>0</v>
      </c>
      <c r="AC76" s="27">
        <v>0</v>
      </c>
      <c r="AD76" s="32">
        <v>0</v>
      </c>
      <c r="AE76" s="32">
        <v>0</v>
      </c>
      <c r="AF76" s="32">
        <v>0</v>
      </c>
      <c r="AG76" s="32">
        <v>0</v>
      </c>
      <c r="AH76" s="32">
        <v>0</v>
      </c>
      <c r="AI76" s="32">
        <v>0</v>
      </c>
    </row>
    <row r="77" spans="1:35" x14ac:dyDescent="0.2">
      <c r="A77" s="27">
        <v>71</v>
      </c>
      <c r="B77" s="7" t="s">
        <v>137</v>
      </c>
      <c r="C77" s="72"/>
      <c r="D77" s="72"/>
      <c r="E77" s="73"/>
      <c r="F77" s="73"/>
      <c r="G77" s="52"/>
      <c r="H77" s="138">
        <v>0</v>
      </c>
      <c r="I77" s="138">
        <v>0</v>
      </c>
      <c r="J77" s="138">
        <v>0</v>
      </c>
      <c r="K77" s="138"/>
      <c r="L77" s="138">
        <v>0</v>
      </c>
      <c r="M77" s="138"/>
      <c r="N77" s="138">
        <v>0</v>
      </c>
      <c r="O77" s="138">
        <v>0</v>
      </c>
      <c r="P77" s="138">
        <v>0</v>
      </c>
      <c r="Q77" s="138">
        <v>0</v>
      </c>
      <c r="R77" s="138">
        <v>0</v>
      </c>
      <c r="S77" s="138">
        <v>0</v>
      </c>
      <c r="T77" s="138"/>
      <c r="U77" s="43">
        <v>0</v>
      </c>
      <c r="V77" s="43">
        <v>0</v>
      </c>
      <c r="W77" s="43">
        <v>0</v>
      </c>
      <c r="X77" s="43">
        <v>0</v>
      </c>
      <c r="Y77" s="43">
        <v>0</v>
      </c>
      <c r="Z77" s="27">
        <v>0</v>
      </c>
      <c r="AA77" s="27">
        <v>0</v>
      </c>
      <c r="AB77" s="27">
        <v>0</v>
      </c>
      <c r="AC77" s="27">
        <v>0</v>
      </c>
      <c r="AD77" s="32">
        <v>0</v>
      </c>
      <c r="AE77" s="32">
        <v>0</v>
      </c>
      <c r="AF77" s="32">
        <v>0</v>
      </c>
      <c r="AG77" s="32">
        <v>0</v>
      </c>
      <c r="AH77" s="32">
        <v>0</v>
      </c>
      <c r="AI77" s="32">
        <v>0</v>
      </c>
    </row>
    <row r="78" spans="1:35" x14ac:dyDescent="0.2">
      <c r="A78" s="27">
        <v>72</v>
      </c>
      <c r="B78" s="3" t="s">
        <v>138</v>
      </c>
      <c r="C78" s="72"/>
      <c r="D78" s="72"/>
      <c r="E78" s="73"/>
      <c r="F78" s="73"/>
      <c r="G78" s="52"/>
      <c r="H78" s="138">
        <v>0</v>
      </c>
      <c r="I78" s="138">
        <v>0</v>
      </c>
      <c r="J78" s="138">
        <v>0</v>
      </c>
      <c r="K78" s="138"/>
      <c r="L78" s="138">
        <v>0</v>
      </c>
      <c r="M78" s="138"/>
      <c r="N78" s="138">
        <v>0</v>
      </c>
      <c r="O78" s="138">
        <v>0</v>
      </c>
      <c r="P78" s="138">
        <v>0</v>
      </c>
      <c r="Q78" s="138">
        <v>0</v>
      </c>
      <c r="R78" s="138">
        <v>0</v>
      </c>
      <c r="S78" s="138">
        <v>0</v>
      </c>
      <c r="T78" s="138"/>
      <c r="U78" s="43">
        <v>0</v>
      </c>
      <c r="V78" s="43">
        <v>0</v>
      </c>
      <c r="W78" s="43">
        <v>0</v>
      </c>
      <c r="X78" s="43">
        <v>0</v>
      </c>
      <c r="Y78" s="43">
        <v>0</v>
      </c>
      <c r="Z78" s="27">
        <v>0</v>
      </c>
      <c r="AA78" s="27">
        <v>0</v>
      </c>
      <c r="AB78" s="27">
        <v>0</v>
      </c>
      <c r="AC78" s="27">
        <v>0</v>
      </c>
      <c r="AD78" s="32">
        <v>0</v>
      </c>
      <c r="AE78" s="32">
        <v>0</v>
      </c>
      <c r="AF78" s="32">
        <v>0</v>
      </c>
      <c r="AG78" s="32">
        <v>0</v>
      </c>
      <c r="AH78" s="32">
        <v>0</v>
      </c>
      <c r="AI78" s="32">
        <v>0</v>
      </c>
    </row>
    <row r="79" spans="1:35" x14ac:dyDescent="0.2">
      <c r="A79" s="27">
        <v>73</v>
      </c>
      <c r="B79" s="7" t="s">
        <v>46</v>
      </c>
      <c r="C79" s="72"/>
      <c r="D79" s="72"/>
      <c r="E79" s="73"/>
      <c r="F79" s="73"/>
      <c r="G79" s="52"/>
      <c r="H79" s="138">
        <v>0</v>
      </c>
      <c r="I79" s="138">
        <v>0</v>
      </c>
      <c r="J79" s="138">
        <v>0</v>
      </c>
      <c r="K79" s="138"/>
      <c r="L79" s="138">
        <v>0</v>
      </c>
      <c r="M79" s="138"/>
      <c r="N79" s="138">
        <v>0</v>
      </c>
      <c r="O79" s="138">
        <v>0</v>
      </c>
      <c r="P79" s="138">
        <v>0</v>
      </c>
      <c r="Q79" s="138">
        <v>0</v>
      </c>
      <c r="R79" s="138">
        <v>0</v>
      </c>
      <c r="S79" s="138">
        <v>0</v>
      </c>
      <c r="T79" s="138"/>
      <c r="U79" s="43">
        <v>0</v>
      </c>
      <c r="V79" s="43">
        <v>0</v>
      </c>
      <c r="W79" s="43">
        <v>0</v>
      </c>
      <c r="X79" s="43">
        <v>0</v>
      </c>
      <c r="Y79" s="43">
        <v>0</v>
      </c>
      <c r="Z79" s="27">
        <v>0</v>
      </c>
      <c r="AA79" s="27">
        <v>0</v>
      </c>
      <c r="AB79" s="27">
        <v>0</v>
      </c>
      <c r="AC79" s="27">
        <v>0</v>
      </c>
      <c r="AD79" s="32">
        <v>0</v>
      </c>
      <c r="AE79" s="32">
        <v>0</v>
      </c>
      <c r="AF79" s="32">
        <v>0</v>
      </c>
      <c r="AG79" s="32">
        <v>0</v>
      </c>
      <c r="AH79" s="32">
        <v>0</v>
      </c>
      <c r="AI79" s="32">
        <v>0</v>
      </c>
    </row>
    <row r="80" spans="1:35" x14ac:dyDescent="0.2">
      <c r="A80" s="27">
        <v>74</v>
      </c>
      <c r="B80" s="60" t="s">
        <v>141</v>
      </c>
      <c r="C80" s="72"/>
      <c r="D80" s="72"/>
      <c r="E80" s="73"/>
      <c r="F80" s="73"/>
      <c r="G80" s="52"/>
      <c r="H80" s="138">
        <v>7500</v>
      </c>
      <c r="I80" s="138">
        <v>1875</v>
      </c>
      <c r="J80" s="138">
        <v>625</v>
      </c>
      <c r="K80" s="138"/>
      <c r="L80" s="138">
        <v>625</v>
      </c>
      <c r="M80" s="138"/>
      <c r="N80" s="138">
        <v>625</v>
      </c>
      <c r="O80" s="138">
        <v>7500</v>
      </c>
      <c r="P80" s="138">
        <v>1875</v>
      </c>
      <c r="Q80" s="138">
        <v>1875</v>
      </c>
      <c r="R80" s="138">
        <v>1875</v>
      </c>
      <c r="S80" s="138">
        <v>1875</v>
      </c>
      <c r="T80" s="138"/>
      <c r="U80" s="43">
        <v>7500</v>
      </c>
      <c r="V80" s="43">
        <v>1875</v>
      </c>
      <c r="W80" s="43">
        <v>1875</v>
      </c>
      <c r="X80" s="43">
        <v>1875</v>
      </c>
      <c r="Y80" s="43">
        <v>1875</v>
      </c>
      <c r="Z80" s="27">
        <v>0</v>
      </c>
      <c r="AA80" s="27">
        <v>0</v>
      </c>
      <c r="AB80" s="27">
        <v>0</v>
      </c>
      <c r="AC80" s="27">
        <v>0</v>
      </c>
      <c r="AD80" s="32">
        <v>0</v>
      </c>
      <c r="AE80" s="32">
        <v>0</v>
      </c>
      <c r="AF80" s="32">
        <v>0</v>
      </c>
      <c r="AG80" s="32">
        <v>0</v>
      </c>
      <c r="AH80" s="32">
        <v>0</v>
      </c>
      <c r="AI80" s="32">
        <v>0</v>
      </c>
    </row>
    <row r="81" spans="1:35" s="4" customFormat="1" ht="15.75" x14ac:dyDescent="0.25">
      <c r="A81" s="28"/>
      <c r="B81" s="33" t="s">
        <v>74</v>
      </c>
      <c r="C81" s="73">
        <f>SUM(C7:C80)</f>
        <v>8397563</v>
      </c>
      <c r="D81" s="73">
        <f>SUM(D7:D80)</f>
        <v>7052450</v>
      </c>
      <c r="E81" s="73">
        <f t="shared" ref="E81" si="2">C81/(C81+D81)</f>
        <v>0.54353112842040974</v>
      </c>
      <c r="F81" s="73">
        <f t="shared" ref="F81" si="3">1-E81</f>
        <v>0.45646887157959026</v>
      </c>
      <c r="G81" s="54">
        <f t="shared" ref="G81:AI81" si="4">SUM(G7:G80)</f>
        <v>822585</v>
      </c>
      <c r="H81" s="139">
        <f t="shared" si="4"/>
        <v>444196</v>
      </c>
      <c r="I81" s="139">
        <f t="shared" si="4"/>
        <v>125628</v>
      </c>
      <c r="J81" s="139">
        <f>SUM(J7:J80)</f>
        <v>43687</v>
      </c>
      <c r="K81" s="139">
        <f>SUM(K7:K80)</f>
        <v>0</v>
      </c>
      <c r="L81" s="139">
        <f t="shared" ref="L81:O81" si="5">SUM(L7:L80)</f>
        <v>42485</v>
      </c>
      <c r="M81" s="139">
        <f t="shared" si="5"/>
        <v>0</v>
      </c>
      <c r="N81" s="139">
        <f t="shared" si="5"/>
        <v>39456</v>
      </c>
      <c r="O81" s="139">
        <f t="shared" si="5"/>
        <v>444196</v>
      </c>
      <c r="P81" s="139">
        <f>SUM(P7:P80)</f>
        <v>125628</v>
      </c>
      <c r="Q81" s="139">
        <f t="shared" si="4"/>
        <v>105903</v>
      </c>
      <c r="R81" s="139">
        <f t="shared" si="4"/>
        <v>101632</v>
      </c>
      <c r="S81" s="139">
        <f t="shared" si="4"/>
        <v>111033</v>
      </c>
      <c r="T81" s="139">
        <f t="shared" si="4"/>
        <v>0</v>
      </c>
      <c r="U81" s="54">
        <f t="shared" si="4"/>
        <v>444196</v>
      </c>
      <c r="V81" s="54">
        <f t="shared" si="4"/>
        <v>124408</v>
      </c>
      <c r="W81" s="54">
        <f t="shared" si="4"/>
        <v>109223</v>
      </c>
      <c r="X81" s="54">
        <f t="shared" si="4"/>
        <v>101094</v>
      </c>
      <c r="Y81" s="54">
        <f t="shared" si="4"/>
        <v>109471</v>
      </c>
      <c r="Z81" s="8">
        <f t="shared" si="4"/>
        <v>270611</v>
      </c>
      <c r="AA81" s="8">
        <f t="shared" si="4"/>
        <v>80184</v>
      </c>
      <c r="AB81" s="8">
        <f t="shared" si="4"/>
        <v>67257</v>
      </c>
      <c r="AC81" s="8">
        <f t="shared" si="4"/>
        <v>57989</v>
      </c>
      <c r="AD81" s="8">
        <f t="shared" si="4"/>
        <v>65181</v>
      </c>
      <c r="AE81" s="8">
        <f t="shared" si="4"/>
        <v>166085</v>
      </c>
      <c r="AF81" s="8">
        <f t="shared" si="4"/>
        <v>42349</v>
      </c>
      <c r="AG81" s="8">
        <f t="shared" si="4"/>
        <v>40091</v>
      </c>
      <c r="AH81" s="8">
        <f t="shared" si="4"/>
        <v>41230</v>
      </c>
      <c r="AI81" s="8">
        <f t="shared" si="4"/>
        <v>42415</v>
      </c>
    </row>
    <row r="82" spans="1:35" x14ac:dyDescent="0.2">
      <c r="H82" s="140">
        <v>444196</v>
      </c>
      <c r="AE82" s="10"/>
    </row>
    <row r="83" spans="1:35" x14ac:dyDescent="0.2">
      <c r="C83" s="74"/>
      <c r="D83" s="74"/>
      <c r="E83" s="74"/>
      <c r="F83" s="74"/>
      <c r="H83" s="140"/>
    </row>
    <row r="87" spans="1:35" ht="10.5" customHeight="1" x14ac:dyDescent="0.2"/>
  </sheetData>
  <sheetProtection sheet="1" objects="1" scenarios="1"/>
  <autoFilter ref="A6:AI6">
    <sortState ref="A9:W85">
      <sortCondition ref="A6"/>
    </sortState>
  </autoFilter>
  <mergeCells count="29">
    <mergeCell ref="A4:A6"/>
    <mergeCell ref="B4:B6"/>
    <mergeCell ref="C4:F4"/>
    <mergeCell ref="G4:G6"/>
    <mergeCell ref="H4:H6"/>
    <mergeCell ref="AE5:AE6"/>
    <mergeCell ref="AF5:AI5"/>
    <mergeCell ref="Z4:AD4"/>
    <mergeCell ref="AE4:AI4"/>
    <mergeCell ref="C5:D5"/>
    <mergeCell ref="E5:F5"/>
    <mergeCell ref="I5:I6"/>
    <mergeCell ref="Q5:Q6"/>
    <mergeCell ref="Z5:Z6"/>
    <mergeCell ref="AA5:AD5"/>
    <mergeCell ref="J5:N5"/>
    <mergeCell ref="P5:P6"/>
    <mergeCell ref="R5:R6"/>
    <mergeCell ref="S5:S6"/>
    <mergeCell ref="I4:N4"/>
    <mergeCell ref="O4:O6"/>
    <mergeCell ref="P4:S4"/>
    <mergeCell ref="T4:T6"/>
    <mergeCell ref="U4:U6"/>
    <mergeCell ref="V4:Y4"/>
    <mergeCell ref="V5:V6"/>
    <mergeCell ref="W5:W6"/>
    <mergeCell ref="X5:X6"/>
    <mergeCell ref="Y5:Y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3" sqref="G13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148</v>
      </c>
    </row>
    <row r="3" spans="1:22" ht="15.75" x14ac:dyDescent="0.25">
      <c r="B3" s="20" t="s">
        <v>147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35" t="s">
        <v>121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121</v>
      </c>
      <c r="N5" s="209" t="s">
        <v>64</v>
      </c>
      <c r="O5" s="191"/>
      <c r="P5" s="191"/>
      <c r="Q5" s="192"/>
      <c r="R5" s="207" t="s">
        <v>121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35"/>
      <c r="I6" s="228"/>
      <c r="J6" s="196"/>
      <c r="K6" s="196"/>
      <c r="L6" s="196"/>
      <c r="M6" s="218"/>
      <c r="N6" s="64" t="s">
        <v>65</v>
      </c>
      <c r="O6" s="64" t="s">
        <v>66</v>
      </c>
      <c r="P6" s="64" t="s">
        <v>67</v>
      </c>
      <c r="Q6" s="64" t="s">
        <v>68</v>
      </c>
      <c r="R6" s="208"/>
      <c r="S6" s="64" t="s">
        <v>65</v>
      </c>
      <c r="T6" s="64" t="s">
        <v>66</v>
      </c>
      <c r="U6" s="64" t="s">
        <v>67</v>
      </c>
      <c r="V6" s="64" t="s">
        <v>68</v>
      </c>
    </row>
    <row r="7" spans="1:22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43">
        <v>24</v>
      </c>
      <c r="I7" s="43">
        <v>6</v>
      </c>
      <c r="J7" s="13">
        <v>6</v>
      </c>
      <c r="K7" s="13">
        <v>6</v>
      </c>
      <c r="L7" s="13">
        <v>6</v>
      </c>
      <c r="M7" s="27">
        <v>1</v>
      </c>
      <c r="N7" s="32">
        <v>0</v>
      </c>
      <c r="O7" s="32">
        <v>0</v>
      </c>
      <c r="P7" s="32">
        <v>0</v>
      </c>
      <c r="Q7" s="32">
        <v>1</v>
      </c>
      <c r="R7" s="32">
        <v>23</v>
      </c>
      <c r="S7" s="32">
        <v>6</v>
      </c>
      <c r="T7" s="32">
        <v>6</v>
      </c>
      <c r="U7" s="32">
        <v>6</v>
      </c>
      <c r="V7" s="32">
        <v>5</v>
      </c>
    </row>
    <row r="8" spans="1:22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43">
        <v>43</v>
      </c>
      <c r="I8" s="43">
        <v>11</v>
      </c>
      <c r="J8" s="13">
        <v>11</v>
      </c>
      <c r="K8" s="13">
        <v>11</v>
      </c>
      <c r="L8" s="13">
        <v>10</v>
      </c>
      <c r="M8" s="27">
        <v>3</v>
      </c>
      <c r="N8" s="32">
        <v>1</v>
      </c>
      <c r="O8" s="32">
        <v>1</v>
      </c>
      <c r="P8" s="32">
        <v>1</v>
      </c>
      <c r="Q8" s="32">
        <v>0</v>
      </c>
      <c r="R8" s="32">
        <v>40</v>
      </c>
      <c r="S8" s="32">
        <v>10</v>
      </c>
      <c r="T8" s="32">
        <v>10</v>
      </c>
      <c r="U8" s="32">
        <v>10</v>
      </c>
      <c r="V8" s="32">
        <v>10</v>
      </c>
    </row>
    <row r="9" spans="1:22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43">
        <v>50</v>
      </c>
      <c r="I9" s="43">
        <v>13</v>
      </c>
      <c r="J9" s="13">
        <v>13</v>
      </c>
      <c r="K9" s="13">
        <v>13</v>
      </c>
      <c r="L9" s="13">
        <v>11</v>
      </c>
      <c r="M9" s="27">
        <v>49</v>
      </c>
      <c r="N9" s="32">
        <v>12</v>
      </c>
      <c r="O9" s="32">
        <v>12</v>
      </c>
      <c r="P9" s="32">
        <v>12</v>
      </c>
      <c r="Q9" s="32">
        <v>13</v>
      </c>
      <c r="R9" s="32">
        <v>1</v>
      </c>
      <c r="S9" s="32">
        <v>1</v>
      </c>
      <c r="T9" s="32">
        <v>1</v>
      </c>
      <c r="U9" s="32">
        <v>1</v>
      </c>
      <c r="V9" s="32">
        <v>-2</v>
      </c>
    </row>
    <row r="10" spans="1:22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43">
        <v>36</v>
      </c>
      <c r="I10" s="43">
        <v>9</v>
      </c>
      <c r="J10" s="13">
        <v>9</v>
      </c>
      <c r="K10" s="13">
        <v>9</v>
      </c>
      <c r="L10" s="13">
        <v>9</v>
      </c>
      <c r="M10" s="27">
        <v>4</v>
      </c>
      <c r="N10" s="32">
        <v>1</v>
      </c>
      <c r="O10" s="32">
        <v>1</v>
      </c>
      <c r="P10" s="32">
        <v>1</v>
      </c>
      <c r="Q10" s="32">
        <v>1</v>
      </c>
      <c r="R10" s="32">
        <v>32</v>
      </c>
      <c r="S10" s="32">
        <v>8</v>
      </c>
      <c r="T10" s="32">
        <v>8</v>
      </c>
      <c r="U10" s="32">
        <v>8</v>
      </c>
      <c r="V10" s="32">
        <v>8</v>
      </c>
    </row>
    <row r="11" spans="1:22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43">
        <v>72</v>
      </c>
      <c r="I11" s="43">
        <v>18</v>
      </c>
      <c r="J11" s="13">
        <v>18</v>
      </c>
      <c r="K11" s="13">
        <v>18</v>
      </c>
      <c r="L11" s="13">
        <v>18</v>
      </c>
      <c r="M11" s="27">
        <v>12</v>
      </c>
      <c r="N11" s="32">
        <v>3</v>
      </c>
      <c r="O11" s="32">
        <v>3</v>
      </c>
      <c r="P11" s="32">
        <v>3</v>
      </c>
      <c r="Q11" s="32">
        <v>3</v>
      </c>
      <c r="R11" s="32">
        <v>60</v>
      </c>
      <c r="S11" s="32">
        <v>15</v>
      </c>
      <c r="T11" s="32">
        <v>15</v>
      </c>
      <c r="U11" s="32">
        <v>15</v>
      </c>
      <c r="V11" s="32">
        <v>15</v>
      </c>
    </row>
    <row r="12" spans="1:22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43">
        <v>24</v>
      </c>
      <c r="I12" s="43">
        <v>6</v>
      </c>
      <c r="J12" s="13">
        <v>6</v>
      </c>
      <c r="K12" s="13">
        <v>6</v>
      </c>
      <c r="L12" s="13">
        <v>6</v>
      </c>
      <c r="M12" s="27">
        <v>1</v>
      </c>
      <c r="N12" s="32">
        <v>0</v>
      </c>
      <c r="O12" s="32">
        <v>0</v>
      </c>
      <c r="P12" s="32">
        <v>0</v>
      </c>
      <c r="Q12" s="32">
        <v>1</v>
      </c>
      <c r="R12" s="32">
        <v>23</v>
      </c>
      <c r="S12" s="32">
        <v>6</v>
      </c>
      <c r="T12" s="32">
        <v>6</v>
      </c>
      <c r="U12" s="32">
        <v>6</v>
      </c>
      <c r="V12" s="32">
        <v>5</v>
      </c>
    </row>
    <row r="13" spans="1:22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43">
        <v>76</v>
      </c>
      <c r="I13" s="43">
        <v>19</v>
      </c>
      <c r="J13" s="13">
        <v>19</v>
      </c>
      <c r="K13" s="13">
        <v>19</v>
      </c>
      <c r="L13" s="13">
        <v>19</v>
      </c>
      <c r="M13" s="27">
        <v>29</v>
      </c>
      <c r="N13" s="32">
        <v>7</v>
      </c>
      <c r="O13" s="32">
        <v>7</v>
      </c>
      <c r="P13" s="32">
        <v>7</v>
      </c>
      <c r="Q13" s="32">
        <v>8</v>
      </c>
      <c r="R13" s="32">
        <v>47</v>
      </c>
      <c r="S13" s="32">
        <v>12</v>
      </c>
      <c r="T13" s="32">
        <v>12</v>
      </c>
      <c r="U13" s="32">
        <v>12</v>
      </c>
      <c r="V13" s="32">
        <v>11</v>
      </c>
    </row>
    <row r="14" spans="1:22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43">
        <v>58</v>
      </c>
      <c r="I14" s="43">
        <v>15</v>
      </c>
      <c r="J14" s="13">
        <v>15</v>
      </c>
      <c r="K14" s="13">
        <v>15</v>
      </c>
      <c r="L14" s="13">
        <v>13</v>
      </c>
      <c r="M14" s="27">
        <v>3</v>
      </c>
      <c r="N14" s="32">
        <v>1</v>
      </c>
      <c r="O14" s="32">
        <v>1</v>
      </c>
      <c r="P14" s="32">
        <v>1</v>
      </c>
      <c r="Q14" s="32">
        <v>0</v>
      </c>
      <c r="R14" s="32">
        <v>55</v>
      </c>
      <c r="S14" s="32">
        <v>14</v>
      </c>
      <c r="T14" s="32">
        <v>14</v>
      </c>
      <c r="U14" s="32">
        <v>14</v>
      </c>
      <c r="V14" s="32">
        <v>13</v>
      </c>
    </row>
    <row r="15" spans="1:22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43">
        <v>136</v>
      </c>
      <c r="I15" s="43">
        <v>34</v>
      </c>
      <c r="J15" s="13">
        <v>34</v>
      </c>
      <c r="K15" s="13">
        <v>34</v>
      </c>
      <c r="L15" s="13">
        <v>34</v>
      </c>
      <c r="M15" s="27">
        <v>122</v>
      </c>
      <c r="N15" s="32">
        <v>31</v>
      </c>
      <c r="O15" s="32">
        <v>31</v>
      </c>
      <c r="P15" s="32">
        <v>31</v>
      </c>
      <c r="Q15" s="32">
        <v>29</v>
      </c>
      <c r="R15" s="32">
        <v>14</v>
      </c>
      <c r="S15" s="32">
        <v>3</v>
      </c>
      <c r="T15" s="32">
        <v>3</v>
      </c>
      <c r="U15" s="32">
        <v>3</v>
      </c>
      <c r="V15" s="32">
        <v>5</v>
      </c>
    </row>
    <row r="16" spans="1:22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43">
        <v>83</v>
      </c>
      <c r="I16" s="43">
        <v>21</v>
      </c>
      <c r="J16" s="13">
        <v>21</v>
      </c>
      <c r="K16" s="13">
        <v>21</v>
      </c>
      <c r="L16" s="13">
        <v>20</v>
      </c>
      <c r="M16" s="27">
        <v>7</v>
      </c>
      <c r="N16" s="32">
        <v>2</v>
      </c>
      <c r="O16" s="32">
        <v>2</v>
      </c>
      <c r="P16" s="32">
        <v>2</v>
      </c>
      <c r="Q16" s="32">
        <v>1</v>
      </c>
      <c r="R16" s="32">
        <v>76</v>
      </c>
      <c r="S16" s="32">
        <v>19</v>
      </c>
      <c r="T16" s="32">
        <v>19</v>
      </c>
      <c r="U16" s="32">
        <v>19</v>
      </c>
      <c r="V16" s="32">
        <v>19</v>
      </c>
    </row>
    <row r="17" spans="1:22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43">
        <v>40</v>
      </c>
      <c r="I17" s="43">
        <v>10</v>
      </c>
      <c r="J17" s="13">
        <v>10</v>
      </c>
      <c r="K17" s="13">
        <v>10</v>
      </c>
      <c r="L17" s="13">
        <v>10</v>
      </c>
      <c r="M17" s="27">
        <v>38</v>
      </c>
      <c r="N17" s="32">
        <v>10</v>
      </c>
      <c r="O17" s="32">
        <v>10</v>
      </c>
      <c r="P17" s="32">
        <v>10</v>
      </c>
      <c r="Q17" s="32">
        <v>8</v>
      </c>
      <c r="R17" s="32">
        <v>2</v>
      </c>
      <c r="S17" s="32">
        <v>0</v>
      </c>
      <c r="T17" s="32">
        <v>0</v>
      </c>
      <c r="U17" s="32">
        <v>0</v>
      </c>
      <c r="V17" s="32">
        <v>2</v>
      </c>
    </row>
    <row r="18" spans="1:22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43">
        <v>45</v>
      </c>
      <c r="I18" s="43">
        <v>11</v>
      </c>
      <c r="J18" s="13">
        <v>11</v>
      </c>
      <c r="K18" s="13">
        <v>11</v>
      </c>
      <c r="L18" s="13">
        <v>12</v>
      </c>
      <c r="M18" s="27">
        <v>15</v>
      </c>
      <c r="N18" s="32">
        <v>4</v>
      </c>
      <c r="O18" s="32">
        <v>4</v>
      </c>
      <c r="P18" s="32">
        <v>4</v>
      </c>
      <c r="Q18" s="32">
        <v>3</v>
      </c>
      <c r="R18" s="32">
        <v>30</v>
      </c>
      <c r="S18" s="32">
        <v>7</v>
      </c>
      <c r="T18" s="32">
        <v>7</v>
      </c>
      <c r="U18" s="32">
        <v>7</v>
      </c>
      <c r="V18" s="32">
        <v>9</v>
      </c>
    </row>
    <row r="19" spans="1:22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43">
        <v>44</v>
      </c>
      <c r="I19" s="43">
        <v>11</v>
      </c>
      <c r="J19" s="13">
        <v>11</v>
      </c>
      <c r="K19" s="13">
        <v>11</v>
      </c>
      <c r="L19" s="13">
        <v>11</v>
      </c>
      <c r="M19" s="27">
        <v>2</v>
      </c>
      <c r="N19" s="32">
        <v>1</v>
      </c>
      <c r="O19" s="32">
        <v>1</v>
      </c>
      <c r="P19" s="32">
        <v>1</v>
      </c>
      <c r="Q19" s="32">
        <v>-1</v>
      </c>
      <c r="R19" s="32">
        <v>42</v>
      </c>
      <c r="S19" s="32">
        <v>10</v>
      </c>
      <c r="T19" s="32">
        <v>10</v>
      </c>
      <c r="U19" s="32">
        <v>10</v>
      </c>
      <c r="V19" s="32">
        <v>12</v>
      </c>
    </row>
    <row r="20" spans="1:22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43">
        <v>31</v>
      </c>
      <c r="I20" s="43">
        <v>8</v>
      </c>
      <c r="J20" s="13">
        <v>8</v>
      </c>
      <c r="K20" s="13">
        <v>8</v>
      </c>
      <c r="L20" s="13">
        <v>7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31</v>
      </c>
      <c r="S20" s="32">
        <v>8</v>
      </c>
      <c r="T20" s="32">
        <v>8</v>
      </c>
      <c r="U20" s="32">
        <v>8</v>
      </c>
      <c r="V20" s="32">
        <v>7</v>
      </c>
    </row>
    <row r="21" spans="1:22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43">
        <v>50</v>
      </c>
      <c r="I21" s="43">
        <v>13</v>
      </c>
      <c r="J21" s="13">
        <v>13</v>
      </c>
      <c r="K21" s="13">
        <v>13</v>
      </c>
      <c r="L21" s="13">
        <v>11</v>
      </c>
      <c r="M21" s="27">
        <v>46</v>
      </c>
      <c r="N21" s="32">
        <v>12</v>
      </c>
      <c r="O21" s="32">
        <v>12</v>
      </c>
      <c r="P21" s="32">
        <v>12</v>
      </c>
      <c r="Q21" s="32">
        <v>10</v>
      </c>
      <c r="R21" s="32">
        <v>4</v>
      </c>
      <c r="S21" s="32">
        <v>1</v>
      </c>
      <c r="T21" s="32">
        <v>1</v>
      </c>
      <c r="U21" s="32">
        <v>1</v>
      </c>
      <c r="V21" s="32">
        <v>1</v>
      </c>
    </row>
    <row r="22" spans="1:22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43">
        <v>30</v>
      </c>
      <c r="I22" s="43">
        <v>8</v>
      </c>
      <c r="J22" s="13">
        <v>8</v>
      </c>
      <c r="K22" s="13">
        <v>8</v>
      </c>
      <c r="L22" s="13">
        <v>6</v>
      </c>
      <c r="M22" s="27">
        <v>2</v>
      </c>
      <c r="N22" s="32">
        <v>1</v>
      </c>
      <c r="O22" s="32">
        <v>1</v>
      </c>
      <c r="P22" s="32">
        <v>1</v>
      </c>
      <c r="Q22" s="32">
        <v>-1</v>
      </c>
      <c r="R22" s="32">
        <v>28</v>
      </c>
      <c r="S22" s="32">
        <v>7</v>
      </c>
      <c r="T22" s="32">
        <v>7</v>
      </c>
      <c r="U22" s="32">
        <v>7</v>
      </c>
      <c r="V22" s="32">
        <v>7</v>
      </c>
    </row>
    <row r="23" spans="1:22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43">
        <v>28</v>
      </c>
      <c r="I23" s="43">
        <v>7</v>
      </c>
      <c r="J23" s="13">
        <v>7</v>
      </c>
      <c r="K23" s="13">
        <v>7</v>
      </c>
      <c r="L23" s="13">
        <v>7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28</v>
      </c>
      <c r="S23" s="32">
        <v>7</v>
      </c>
      <c r="T23" s="32">
        <v>7</v>
      </c>
      <c r="U23" s="32">
        <v>7</v>
      </c>
      <c r="V23" s="32">
        <v>7</v>
      </c>
    </row>
    <row r="24" spans="1:22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43">
        <v>41</v>
      </c>
      <c r="I24" s="43">
        <v>10</v>
      </c>
      <c r="J24" s="13">
        <v>10</v>
      </c>
      <c r="K24" s="13">
        <v>10</v>
      </c>
      <c r="L24" s="13">
        <v>11</v>
      </c>
      <c r="M24" s="27">
        <v>3</v>
      </c>
      <c r="N24" s="32">
        <v>1</v>
      </c>
      <c r="O24" s="32">
        <v>1</v>
      </c>
      <c r="P24" s="32">
        <v>1</v>
      </c>
      <c r="Q24" s="32">
        <v>0</v>
      </c>
      <c r="R24" s="32">
        <v>38</v>
      </c>
      <c r="S24" s="32">
        <v>9</v>
      </c>
      <c r="T24" s="32">
        <v>9</v>
      </c>
      <c r="U24" s="32">
        <v>9</v>
      </c>
      <c r="V24" s="32">
        <v>11</v>
      </c>
    </row>
    <row r="25" spans="1:22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43">
        <v>16</v>
      </c>
      <c r="I25" s="43">
        <v>4</v>
      </c>
      <c r="J25" s="13">
        <v>4</v>
      </c>
      <c r="K25" s="13">
        <v>4</v>
      </c>
      <c r="L25" s="13">
        <v>4</v>
      </c>
      <c r="M25" s="27">
        <v>2</v>
      </c>
      <c r="N25" s="32">
        <v>1</v>
      </c>
      <c r="O25" s="32">
        <v>1</v>
      </c>
      <c r="P25" s="32">
        <v>1</v>
      </c>
      <c r="Q25" s="32">
        <v>-1</v>
      </c>
      <c r="R25" s="32">
        <v>14</v>
      </c>
      <c r="S25" s="32">
        <v>3</v>
      </c>
      <c r="T25" s="32">
        <v>3</v>
      </c>
      <c r="U25" s="32">
        <v>3</v>
      </c>
      <c r="V25" s="32">
        <v>5</v>
      </c>
    </row>
    <row r="26" spans="1:22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43">
        <v>69</v>
      </c>
      <c r="I26" s="43">
        <v>17</v>
      </c>
      <c r="J26" s="13">
        <v>17</v>
      </c>
      <c r="K26" s="13">
        <v>17</v>
      </c>
      <c r="L26" s="13">
        <v>18</v>
      </c>
      <c r="M26" s="27">
        <v>28</v>
      </c>
      <c r="N26" s="32">
        <v>7</v>
      </c>
      <c r="O26" s="32">
        <v>7</v>
      </c>
      <c r="P26" s="32">
        <v>7</v>
      </c>
      <c r="Q26" s="32">
        <v>7</v>
      </c>
      <c r="R26" s="32">
        <v>41</v>
      </c>
      <c r="S26" s="32">
        <v>10</v>
      </c>
      <c r="T26" s="32">
        <v>10</v>
      </c>
      <c r="U26" s="32">
        <v>10</v>
      </c>
      <c r="V26" s="32">
        <v>11</v>
      </c>
    </row>
    <row r="27" spans="1:22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43">
        <v>43</v>
      </c>
      <c r="I27" s="43">
        <v>11</v>
      </c>
      <c r="J27" s="13">
        <v>11</v>
      </c>
      <c r="K27" s="13">
        <v>11</v>
      </c>
      <c r="L27" s="13">
        <v>10</v>
      </c>
      <c r="M27" s="27">
        <v>4</v>
      </c>
      <c r="N27" s="32">
        <v>1</v>
      </c>
      <c r="O27" s="32">
        <v>1</v>
      </c>
      <c r="P27" s="32">
        <v>1</v>
      </c>
      <c r="Q27" s="32">
        <v>1</v>
      </c>
      <c r="R27" s="32">
        <v>39</v>
      </c>
      <c r="S27" s="32">
        <v>10</v>
      </c>
      <c r="T27" s="32">
        <v>10</v>
      </c>
      <c r="U27" s="32">
        <v>10</v>
      </c>
      <c r="V27" s="32">
        <v>9</v>
      </c>
    </row>
    <row r="28" spans="1:22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43">
        <v>73</v>
      </c>
      <c r="I28" s="43">
        <v>18</v>
      </c>
      <c r="J28" s="13">
        <v>18</v>
      </c>
      <c r="K28" s="13">
        <v>18</v>
      </c>
      <c r="L28" s="13">
        <v>19</v>
      </c>
      <c r="M28" s="27">
        <v>13</v>
      </c>
      <c r="N28" s="32">
        <v>3</v>
      </c>
      <c r="O28" s="32">
        <v>3</v>
      </c>
      <c r="P28" s="32">
        <v>3</v>
      </c>
      <c r="Q28" s="32">
        <v>4</v>
      </c>
      <c r="R28" s="32">
        <v>60</v>
      </c>
      <c r="S28" s="32">
        <v>15</v>
      </c>
      <c r="T28" s="32">
        <v>15</v>
      </c>
      <c r="U28" s="32">
        <v>15</v>
      </c>
      <c r="V28" s="32">
        <v>15</v>
      </c>
    </row>
    <row r="29" spans="1:22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43">
        <v>52</v>
      </c>
      <c r="I29" s="43">
        <v>13</v>
      </c>
      <c r="J29" s="13">
        <v>13</v>
      </c>
      <c r="K29" s="13">
        <v>13</v>
      </c>
      <c r="L29" s="13">
        <v>13</v>
      </c>
      <c r="M29" s="27">
        <v>4</v>
      </c>
      <c r="N29" s="32">
        <v>1</v>
      </c>
      <c r="O29" s="32">
        <v>1</v>
      </c>
      <c r="P29" s="32">
        <v>1</v>
      </c>
      <c r="Q29" s="32">
        <v>1</v>
      </c>
      <c r="R29" s="32">
        <v>48</v>
      </c>
      <c r="S29" s="32">
        <v>12</v>
      </c>
      <c r="T29" s="32">
        <v>12</v>
      </c>
      <c r="U29" s="32">
        <v>12</v>
      </c>
      <c r="V29" s="32">
        <v>12</v>
      </c>
    </row>
    <row r="30" spans="1:22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43">
        <v>52</v>
      </c>
      <c r="I30" s="43">
        <v>13</v>
      </c>
      <c r="J30" s="13">
        <v>13</v>
      </c>
      <c r="K30" s="13">
        <v>13</v>
      </c>
      <c r="L30" s="13">
        <v>13</v>
      </c>
      <c r="M30" s="27">
        <v>7</v>
      </c>
      <c r="N30" s="32">
        <v>2</v>
      </c>
      <c r="O30" s="32">
        <v>2</v>
      </c>
      <c r="P30" s="32">
        <v>2</v>
      </c>
      <c r="Q30" s="32">
        <v>1</v>
      </c>
      <c r="R30" s="32">
        <v>45</v>
      </c>
      <c r="S30" s="32">
        <v>11</v>
      </c>
      <c r="T30" s="32">
        <v>11</v>
      </c>
      <c r="U30" s="32">
        <v>11</v>
      </c>
      <c r="V30" s="32">
        <v>12</v>
      </c>
    </row>
    <row r="31" spans="1:22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/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43">
        <v>79</v>
      </c>
      <c r="I42" s="43">
        <v>20</v>
      </c>
      <c r="J42" s="13">
        <v>20</v>
      </c>
      <c r="K42" s="13">
        <v>20</v>
      </c>
      <c r="L42" s="13">
        <v>19</v>
      </c>
      <c r="M42" s="27">
        <v>59</v>
      </c>
      <c r="N42" s="32">
        <v>15</v>
      </c>
      <c r="O42" s="32">
        <v>15</v>
      </c>
      <c r="P42" s="32">
        <v>15</v>
      </c>
      <c r="Q42" s="32">
        <v>14</v>
      </c>
      <c r="R42" s="32">
        <v>20</v>
      </c>
      <c r="S42" s="32">
        <v>5</v>
      </c>
      <c r="T42" s="32">
        <v>5</v>
      </c>
      <c r="U42" s="32">
        <v>5</v>
      </c>
      <c r="V42" s="32">
        <v>5</v>
      </c>
    </row>
    <row r="43" spans="1:22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43">
        <v>202</v>
      </c>
      <c r="I43" s="43">
        <v>51</v>
      </c>
      <c r="J43" s="13">
        <v>51</v>
      </c>
      <c r="K43" s="13">
        <v>51</v>
      </c>
      <c r="L43" s="13">
        <v>49</v>
      </c>
      <c r="M43" s="27">
        <v>172</v>
      </c>
      <c r="N43" s="27">
        <v>43</v>
      </c>
      <c r="O43" s="27">
        <v>43</v>
      </c>
      <c r="P43" s="27">
        <v>43</v>
      </c>
      <c r="Q43" s="27">
        <v>43</v>
      </c>
      <c r="R43" s="32">
        <v>30</v>
      </c>
      <c r="S43" s="32">
        <v>8</v>
      </c>
      <c r="T43" s="32">
        <v>8</v>
      </c>
      <c r="U43" s="32">
        <v>8</v>
      </c>
      <c r="V43" s="32">
        <v>6</v>
      </c>
    </row>
    <row r="44" spans="1:22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43">
        <v>321</v>
      </c>
      <c r="I44" s="43">
        <v>80</v>
      </c>
      <c r="J44" s="13">
        <v>80</v>
      </c>
      <c r="K44" s="13">
        <v>80</v>
      </c>
      <c r="L44" s="13">
        <v>81</v>
      </c>
      <c r="M44" s="27">
        <v>271</v>
      </c>
      <c r="N44" s="27">
        <v>68</v>
      </c>
      <c r="O44" s="27">
        <v>68</v>
      </c>
      <c r="P44" s="27">
        <v>68</v>
      </c>
      <c r="Q44" s="27">
        <v>67</v>
      </c>
      <c r="R44" s="32">
        <v>50</v>
      </c>
      <c r="S44" s="32">
        <v>12</v>
      </c>
      <c r="T44" s="32">
        <v>12</v>
      </c>
      <c r="U44" s="32">
        <v>12</v>
      </c>
      <c r="V44" s="32">
        <v>14</v>
      </c>
    </row>
    <row r="45" spans="1:22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43">
        <v>324</v>
      </c>
      <c r="I45" s="43">
        <v>81</v>
      </c>
      <c r="J45" s="13">
        <v>81</v>
      </c>
      <c r="K45" s="13">
        <v>81</v>
      </c>
      <c r="L45" s="13">
        <v>81</v>
      </c>
      <c r="M45" s="27">
        <v>264</v>
      </c>
      <c r="N45" s="27">
        <v>66</v>
      </c>
      <c r="O45" s="27">
        <v>66</v>
      </c>
      <c r="P45" s="27">
        <v>66</v>
      </c>
      <c r="Q45" s="27">
        <v>66</v>
      </c>
      <c r="R45" s="32">
        <v>60</v>
      </c>
      <c r="S45" s="32">
        <v>15</v>
      </c>
      <c r="T45" s="32">
        <v>15</v>
      </c>
      <c r="U45" s="32">
        <v>15</v>
      </c>
      <c r="V45" s="32">
        <v>15</v>
      </c>
    </row>
    <row r="46" spans="1:22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43">
        <v>41</v>
      </c>
      <c r="I48" s="43">
        <v>10</v>
      </c>
      <c r="J48" s="13">
        <v>10</v>
      </c>
      <c r="K48" s="13">
        <v>10</v>
      </c>
      <c r="L48" s="13">
        <v>11</v>
      </c>
      <c r="M48" s="27">
        <v>18</v>
      </c>
      <c r="N48" s="27">
        <v>5</v>
      </c>
      <c r="O48" s="27">
        <v>5</v>
      </c>
      <c r="P48" s="27">
        <v>5</v>
      </c>
      <c r="Q48" s="27">
        <v>3</v>
      </c>
      <c r="R48" s="32">
        <v>23</v>
      </c>
      <c r="S48" s="32">
        <v>5</v>
      </c>
      <c r="T48" s="32">
        <v>5</v>
      </c>
      <c r="U48" s="32">
        <v>5</v>
      </c>
      <c r="V48" s="32">
        <v>8</v>
      </c>
    </row>
    <row r="49" spans="1:22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43">
        <v>154</v>
      </c>
      <c r="I50" s="43">
        <v>39</v>
      </c>
      <c r="J50" s="13">
        <v>39</v>
      </c>
      <c r="K50" s="13">
        <v>39</v>
      </c>
      <c r="L50" s="13">
        <v>37</v>
      </c>
      <c r="M50" s="27">
        <v>68</v>
      </c>
      <c r="N50" s="27">
        <v>17</v>
      </c>
      <c r="O50" s="27">
        <v>17</v>
      </c>
      <c r="P50" s="27">
        <v>17</v>
      </c>
      <c r="Q50" s="27">
        <v>17</v>
      </c>
      <c r="R50" s="32">
        <v>86</v>
      </c>
      <c r="S50" s="32">
        <v>22</v>
      </c>
      <c r="T50" s="32">
        <v>22</v>
      </c>
      <c r="U50" s="32">
        <v>22</v>
      </c>
      <c r="V50" s="32">
        <v>20</v>
      </c>
    </row>
    <row r="51" spans="1:22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43">
        <v>24</v>
      </c>
      <c r="I51" s="43">
        <v>6</v>
      </c>
      <c r="J51" s="13">
        <v>6</v>
      </c>
      <c r="K51" s="13">
        <v>6</v>
      </c>
      <c r="L51" s="13">
        <v>6</v>
      </c>
      <c r="M51" s="27">
        <v>21</v>
      </c>
      <c r="N51" s="27">
        <v>5</v>
      </c>
      <c r="O51" s="27">
        <v>5</v>
      </c>
      <c r="P51" s="27">
        <v>5</v>
      </c>
      <c r="Q51" s="27">
        <v>6</v>
      </c>
      <c r="R51" s="32">
        <v>3</v>
      </c>
      <c r="S51" s="32">
        <v>1</v>
      </c>
      <c r="T51" s="32">
        <v>1</v>
      </c>
      <c r="U51" s="32">
        <v>1</v>
      </c>
      <c r="V51" s="32">
        <v>0</v>
      </c>
    </row>
    <row r="52" spans="1:22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V81" si="4">SUM(G7:G80)</f>
        <v>822585</v>
      </c>
      <c r="H81" s="54">
        <f t="shared" si="4"/>
        <v>2361</v>
      </c>
      <c r="I81" s="54">
        <f t="shared" si="4"/>
        <v>593</v>
      </c>
      <c r="J81" s="8">
        <f t="shared" si="4"/>
        <v>593</v>
      </c>
      <c r="K81" s="8">
        <f t="shared" si="4"/>
        <v>593</v>
      </c>
      <c r="L81" s="8">
        <f t="shared" si="4"/>
        <v>582</v>
      </c>
      <c r="M81" s="8">
        <f t="shared" si="4"/>
        <v>1268</v>
      </c>
      <c r="N81" s="8">
        <f t="shared" si="4"/>
        <v>321</v>
      </c>
      <c r="O81" s="8">
        <f t="shared" si="4"/>
        <v>321</v>
      </c>
      <c r="P81" s="8">
        <f t="shared" si="4"/>
        <v>321</v>
      </c>
      <c r="Q81" s="8">
        <f t="shared" si="4"/>
        <v>305</v>
      </c>
      <c r="R81" s="8">
        <f t="shared" si="4"/>
        <v>1093</v>
      </c>
      <c r="S81" s="8">
        <f t="shared" si="4"/>
        <v>272</v>
      </c>
      <c r="T81" s="8">
        <f t="shared" si="4"/>
        <v>272</v>
      </c>
      <c r="U81" s="8">
        <f t="shared" si="4"/>
        <v>272</v>
      </c>
      <c r="V81" s="8">
        <f t="shared" si="4"/>
        <v>277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sheetProtection sheet="1" objects="1" scenarios="1"/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7"/>
  <sheetViews>
    <sheetView zoomScale="86" zoomScaleNormal="86"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6" sqref="G16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118" hidden="1" customWidth="1"/>
    <col min="9" max="14" width="13.85546875" style="119" hidden="1" customWidth="1"/>
    <col min="15" max="15" width="12.28515625" style="119" hidden="1" customWidth="1"/>
    <col min="16" max="16" width="13.85546875" style="119" hidden="1" customWidth="1"/>
    <col min="17" max="17" width="13.42578125" style="119" hidden="1" customWidth="1"/>
    <col min="18" max="18" width="13.42578125" style="10" hidden="1" customWidth="1"/>
    <col min="19" max="24" width="14.7109375" style="10" hidden="1" customWidth="1"/>
    <col min="25" max="29" width="14.7109375" style="10" customWidth="1"/>
    <col min="30" max="39" width="12.85546875" style="1" customWidth="1"/>
    <col min="40" max="16384" width="9.140625" style="1"/>
  </cols>
  <sheetData>
    <row r="1" spans="1:39" x14ac:dyDescent="0.2">
      <c r="AM1" s="11" t="s">
        <v>150</v>
      </c>
    </row>
    <row r="3" spans="1:39" ht="15.75" x14ac:dyDescent="0.25">
      <c r="B3" s="20" t="s">
        <v>149</v>
      </c>
      <c r="C3" s="39"/>
      <c r="D3" s="39"/>
      <c r="E3" s="39"/>
      <c r="F3" s="39"/>
      <c r="G3" s="39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</row>
    <row r="4" spans="1:39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45" t="s">
        <v>117</v>
      </c>
      <c r="I4" s="242" t="s">
        <v>105</v>
      </c>
      <c r="J4" s="243"/>
      <c r="K4" s="243"/>
      <c r="L4" s="243"/>
      <c r="M4" s="243"/>
      <c r="N4" s="243"/>
      <c r="O4" s="243"/>
      <c r="P4" s="243"/>
      <c r="Q4" s="243"/>
      <c r="R4" s="236" t="s">
        <v>286</v>
      </c>
      <c r="S4" s="188" t="s">
        <v>297</v>
      </c>
      <c r="T4" s="236" t="s">
        <v>64</v>
      </c>
      <c r="U4" s="236"/>
      <c r="V4" s="236"/>
      <c r="W4" s="236"/>
      <c r="X4" s="188" t="s">
        <v>298</v>
      </c>
      <c r="Y4" s="188" t="s">
        <v>311</v>
      </c>
      <c r="Z4" s="236" t="s">
        <v>299</v>
      </c>
      <c r="AA4" s="236"/>
      <c r="AB4" s="236"/>
      <c r="AC4" s="236"/>
      <c r="AD4" s="206" t="s">
        <v>122</v>
      </c>
      <c r="AE4" s="214"/>
      <c r="AF4" s="214"/>
      <c r="AG4" s="214"/>
      <c r="AH4" s="214"/>
      <c r="AI4" s="204" t="s">
        <v>123</v>
      </c>
      <c r="AJ4" s="205"/>
      <c r="AK4" s="205"/>
      <c r="AL4" s="205"/>
      <c r="AM4" s="206"/>
    </row>
    <row r="5" spans="1:39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45"/>
      <c r="I5" s="238" t="s">
        <v>65</v>
      </c>
      <c r="J5" s="244" t="s">
        <v>64</v>
      </c>
      <c r="K5" s="244"/>
      <c r="L5" s="244"/>
      <c r="M5" s="244"/>
      <c r="N5" s="244"/>
      <c r="O5" s="238" t="s">
        <v>66</v>
      </c>
      <c r="P5" s="238" t="s">
        <v>67</v>
      </c>
      <c r="Q5" s="240" t="s">
        <v>68</v>
      </c>
      <c r="R5" s="236"/>
      <c r="S5" s="189"/>
      <c r="T5" s="236" t="s">
        <v>65</v>
      </c>
      <c r="U5" s="236" t="s">
        <v>66</v>
      </c>
      <c r="V5" s="236" t="s">
        <v>67</v>
      </c>
      <c r="W5" s="237" t="s">
        <v>68</v>
      </c>
      <c r="X5" s="189"/>
      <c r="Y5" s="189"/>
      <c r="Z5" s="236" t="s">
        <v>65</v>
      </c>
      <c r="AA5" s="236" t="s">
        <v>66</v>
      </c>
      <c r="AB5" s="236" t="s">
        <v>67</v>
      </c>
      <c r="AC5" s="237" t="s">
        <v>68</v>
      </c>
      <c r="AD5" s="217" t="s">
        <v>117</v>
      </c>
      <c r="AE5" s="209" t="s">
        <v>64</v>
      </c>
      <c r="AF5" s="191"/>
      <c r="AG5" s="191"/>
      <c r="AH5" s="192"/>
      <c r="AI5" s="207" t="s">
        <v>117</v>
      </c>
      <c r="AJ5" s="209" t="s">
        <v>64</v>
      </c>
      <c r="AK5" s="191"/>
      <c r="AL5" s="191"/>
      <c r="AM5" s="192"/>
    </row>
    <row r="6" spans="1:39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45"/>
      <c r="I6" s="239"/>
      <c r="J6" s="125" t="s">
        <v>273</v>
      </c>
      <c r="K6" s="125" t="s">
        <v>280</v>
      </c>
      <c r="L6" s="125" t="s">
        <v>274</v>
      </c>
      <c r="M6" s="125" t="s">
        <v>283</v>
      </c>
      <c r="N6" s="125" t="s">
        <v>275</v>
      </c>
      <c r="O6" s="239"/>
      <c r="P6" s="239"/>
      <c r="Q6" s="241"/>
      <c r="R6" s="236"/>
      <c r="S6" s="190"/>
      <c r="T6" s="236"/>
      <c r="U6" s="236"/>
      <c r="V6" s="236"/>
      <c r="W6" s="237"/>
      <c r="X6" s="190"/>
      <c r="Y6" s="190"/>
      <c r="Z6" s="236"/>
      <c r="AA6" s="236"/>
      <c r="AB6" s="236"/>
      <c r="AC6" s="237"/>
      <c r="AD6" s="218"/>
      <c r="AE6" s="64" t="s">
        <v>65</v>
      </c>
      <c r="AF6" s="64" t="s">
        <v>66</v>
      </c>
      <c r="AG6" s="64" t="s">
        <v>67</v>
      </c>
      <c r="AH6" s="64" t="s">
        <v>68</v>
      </c>
      <c r="AI6" s="208"/>
      <c r="AJ6" s="64" t="s">
        <v>65</v>
      </c>
      <c r="AK6" s="64" t="s">
        <v>66</v>
      </c>
      <c r="AL6" s="64" t="s">
        <v>67</v>
      </c>
      <c r="AM6" s="64" t="s">
        <v>68</v>
      </c>
    </row>
    <row r="7" spans="1:39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122">
        <v>0</v>
      </c>
      <c r="I7" s="122">
        <v>0</v>
      </c>
      <c r="J7" s="122">
        <v>0</v>
      </c>
      <c r="K7" s="122"/>
      <c r="L7" s="122">
        <v>0</v>
      </c>
      <c r="M7" s="122"/>
      <c r="N7" s="122">
        <v>0</v>
      </c>
      <c r="O7" s="122">
        <v>0</v>
      </c>
      <c r="P7" s="122">
        <v>0</v>
      </c>
      <c r="Q7" s="122">
        <v>0</v>
      </c>
      <c r="R7" s="13"/>
      <c r="S7" s="126">
        <v>0</v>
      </c>
      <c r="T7" s="111">
        <v>0</v>
      </c>
      <c r="U7" s="111">
        <v>0</v>
      </c>
      <c r="V7" s="111">
        <v>0</v>
      </c>
      <c r="W7" s="111">
        <v>0</v>
      </c>
      <c r="X7" s="111"/>
      <c r="Y7" s="111">
        <v>0</v>
      </c>
      <c r="Z7" s="111">
        <v>0</v>
      </c>
      <c r="AA7" s="111">
        <v>0</v>
      </c>
      <c r="AB7" s="111">
        <v>0</v>
      </c>
      <c r="AC7" s="111">
        <v>0</v>
      </c>
      <c r="AD7" s="112">
        <v>0</v>
      </c>
      <c r="AE7" s="112">
        <v>0</v>
      </c>
      <c r="AF7" s="112">
        <v>0</v>
      </c>
      <c r="AG7" s="112">
        <v>0</v>
      </c>
      <c r="AH7" s="112">
        <v>0</v>
      </c>
      <c r="AI7" s="112">
        <v>0</v>
      </c>
      <c r="AJ7" s="112">
        <v>0</v>
      </c>
      <c r="AK7" s="112">
        <v>0</v>
      </c>
      <c r="AL7" s="112">
        <v>0</v>
      </c>
      <c r="AM7" s="112">
        <v>0</v>
      </c>
    </row>
    <row r="8" spans="1:39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122">
        <v>0</v>
      </c>
      <c r="I8" s="122">
        <v>0</v>
      </c>
      <c r="J8" s="122">
        <v>0</v>
      </c>
      <c r="K8" s="122"/>
      <c r="L8" s="122">
        <v>0</v>
      </c>
      <c r="M8" s="122"/>
      <c r="N8" s="122">
        <v>0</v>
      </c>
      <c r="O8" s="122">
        <v>0</v>
      </c>
      <c r="P8" s="122">
        <v>0</v>
      </c>
      <c r="Q8" s="122">
        <v>0</v>
      </c>
      <c r="R8" s="13"/>
      <c r="S8" s="126">
        <v>0</v>
      </c>
      <c r="T8" s="111">
        <v>0</v>
      </c>
      <c r="U8" s="111">
        <v>0</v>
      </c>
      <c r="V8" s="111">
        <v>0</v>
      </c>
      <c r="W8" s="111">
        <v>0</v>
      </c>
      <c r="X8" s="111"/>
      <c r="Y8" s="111">
        <v>0</v>
      </c>
      <c r="Z8" s="111">
        <v>0</v>
      </c>
      <c r="AA8" s="111">
        <v>0</v>
      </c>
      <c r="AB8" s="111">
        <v>0</v>
      </c>
      <c r="AC8" s="111">
        <v>0</v>
      </c>
      <c r="AD8" s="112">
        <v>0</v>
      </c>
      <c r="AE8" s="112">
        <v>0</v>
      </c>
      <c r="AF8" s="112">
        <v>0</v>
      </c>
      <c r="AG8" s="112">
        <v>0</v>
      </c>
      <c r="AH8" s="112">
        <v>0</v>
      </c>
      <c r="AI8" s="112">
        <v>0</v>
      </c>
      <c r="AJ8" s="112">
        <v>0</v>
      </c>
      <c r="AK8" s="112">
        <v>0</v>
      </c>
      <c r="AL8" s="112">
        <v>0</v>
      </c>
      <c r="AM8" s="112">
        <v>0</v>
      </c>
    </row>
    <row r="9" spans="1:39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122">
        <v>0</v>
      </c>
      <c r="I9" s="122">
        <v>0</v>
      </c>
      <c r="J9" s="122">
        <v>0</v>
      </c>
      <c r="K9" s="122"/>
      <c r="L9" s="122">
        <v>0</v>
      </c>
      <c r="M9" s="122"/>
      <c r="N9" s="122">
        <v>0</v>
      </c>
      <c r="O9" s="122">
        <v>0</v>
      </c>
      <c r="P9" s="122">
        <v>0</v>
      </c>
      <c r="Q9" s="122">
        <v>0</v>
      </c>
      <c r="R9" s="13"/>
      <c r="S9" s="126">
        <v>0</v>
      </c>
      <c r="T9" s="111">
        <v>0</v>
      </c>
      <c r="U9" s="111">
        <v>0</v>
      </c>
      <c r="V9" s="111">
        <v>0</v>
      </c>
      <c r="W9" s="111">
        <v>0</v>
      </c>
      <c r="X9" s="111"/>
      <c r="Y9" s="111">
        <v>0</v>
      </c>
      <c r="Z9" s="111">
        <v>0</v>
      </c>
      <c r="AA9" s="111">
        <v>0</v>
      </c>
      <c r="AB9" s="111">
        <v>0</v>
      </c>
      <c r="AC9" s="111">
        <v>0</v>
      </c>
      <c r="AD9" s="112">
        <v>0</v>
      </c>
      <c r="AE9" s="112">
        <v>0</v>
      </c>
      <c r="AF9" s="112">
        <v>0</v>
      </c>
      <c r="AG9" s="112">
        <v>0</v>
      </c>
      <c r="AH9" s="112">
        <v>0</v>
      </c>
      <c r="AI9" s="112">
        <v>0</v>
      </c>
      <c r="AJ9" s="112">
        <v>0</v>
      </c>
      <c r="AK9" s="112">
        <v>0</v>
      </c>
      <c r="AL9" s="112">
        <v>0</v>
      </c>
      <c r="AM9" s="112">
        <v>0</v>
      </c>
    </row>
    <row r="10" spans="1:39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122">
        <v>0</v>
      </c>
      <c r="I10" s="122">
        <v>0</v>
      </c>
      <c r="J10" s="122">
        <v>0</v>
      </c>
      <c r="K10" s="122"/>
      <c r="L10" s="122">
        <v>0</v>
      </c>
      <c r="M10" s="122"/>
      <c r="N10" s="122">
        <v>0</v>
      </c>
      <c r="O10" s="122">
        <v>0</v>
      </c>
      <c r="P10" s="122">
        <v>0</v>
      </c>
      <c r="Q10" s="122">
        <v>0</v>
      </c>
      <c r="R10" s="13"/>
      <c r="S10" s="126">
        <v>0</v>
      </c>
      <c r="T10" s="111">
        <v>0</v>
      </c>
      <c r="U10" s="111">
        <v>0</v>
      </c>
      <c r="V10" s="111">
        <v>0</v>
      </c>
      <c r="W10" s="111">
        <v>0</v>
      </c>
      <c r="X10" s="111"/>
      <c r="Y10" s="111">
        <v>0</v>
      </c>
      <c r="Z10" s="111">
        <v>0</v>
      </c>
      <c r="AA10" s="111">
        <v>0</v>
      </c>
      <c r="AB10" s="111">
        <v>0</v>
      </c>
      <c r="AC10" s="111">
        <v>0</v>
      </c>
      <c r="AD10" s="112">
        <v>0</v>
      </c>
      <c r="AE10" s="112">
        <v>0</v>
      </c>
      <c r="AF10" s="112">
        <v>0</v>
      </c>
      <c r="AG10" s="112">
        <v>0</v>
      </c>
      <c r="AH10" s="112">
        <v>0</v>
      </c>
      <c r="AI10" s="112">
        <v>0</v>
      </c>
      <c r="AJ10" s="112">
        <v>0</v>
      </c>
      <c r="AK10" s="112">
        <v>0</v>
      </c>
      <c r="AL10" s="112">
        <v>0</v>
      </c>
      <c r="AM10" s="112">
        <v>0</v>
      </c>
    </row>
    <row r="11" spans="1:39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122">
        <v>0</v>
      </c>
      <c r="I11" s="122">
        <v>0</v>
      </c>
      <c r="J11" s="122">
        <v>0</v>
      </c>
      <c r="K11" s="122"/>
      <c r="L11" s="122">
        <v>0</v>
      </c>
      <c r="M11" s="122"/>
      <c r="N11" s="122">
        <v>0</v>
      </c>
      <c r="O11" s="122">
        <v>0</v>
      </c>
      <c r="P11" s="122">
        <v>0</v>
      </c>
      <c r="Q11" s="122">
        <v>0</v>
      </c>
      <c r="R11" s="13"/>
      <c r="S11" s="126">
        <v>0</v>
      </c>
      <c r="T11" s="111">
        <v>0</v>
      </c>
      <c r="U11" s="111">
        <v>0</v>
      </c>
      <c r="V11" s="111">
        <v>0</v>
      </c>
      <c r="W11" s="111">
        <v>0</v>
      </c>
      <c r="X11" s="111"/>
      <c r="Y11" s="111">
        <v>0</v>
      </c>
      <c r="Z11" s="111">
        <v>0</v>
      </c>
      <c r="AA11" s="111">
        <v>0</v>
      </c>
      <c r="AB11" s="111">
        <v>0</v>
      </c>
      <c r="AC11" s="111">
        <v>0</v>
      </c>
      <c r="AD11" s="112">
        <v>0</v>
      </c>
      <c r="AE11" s="112">
        <v>0</v>
      </c>
      <c r="AF11" s="112">
        <v>0</v>
      </c>
      <c r="AG11" s="112">
        <v>0</v>
      </c>
      <c r="AH11" s="112">
        <v>0</v>
      </c>
      <c r="AI11" s="112">
        <v>0</v>
      </c>
      <c r="AJ11" s="112">
        <v>0</v>
      </c>
      <c r="AK11" s="112">
        <v>0</v>
      </c>
      <c r="AL11" s="112">
        <v>0</v>
      </c>
      <c r="AM11" s="112">
        <v>0</v>
      </c>
    </row>
    <row r="12" spans="1:39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122">
        <v>0</v>
      </c>
      <c r="I12" s="122">
        <v>0</v>
      </c>
      <c r="J12" s="122">
        <v>0</v>
      </c>
      <c r="K12" s="122"/>
      <c r="L12" s="122">
        <v>0</v>
      </c>
      <c r="M12" s="122"/>
      <c r="N12" s="122">
        <v>0</v>
      </c>
      <c r="O12" s="122">
        <v>0</v>
      </c>
      <c r="P12" s="122">
        <v>0</v>
      </c>
      <c r="Q12" s="122">
        <v>0</v>
      </c>
      <c r="R12" s="13"/>
      <c r="S12" s="126">
        <v>0</v>
      </c>
      <c r="T12" s="111">
        <v>0</v>
      </c>
      <c r="U12" s="111">
        <v>0</v>
      </c>
      <c r="V12" s="111">
        <v>0</v>
      </c>
      <c r="W12" s="111">
        <v>0</v>
      </c>
      <c r="X12" s="111"/>
      <c r="Y12" s="111">
        <v>0</v>
      </c>
      <c r="Z12" s="111">
        <v>0</v>
      </c>
      <c r="AA12" s="111">
        <v>0</v>
      </c>
      <c r="AB12" s="111">
        <v>0</v>
      </c>
      <c r="AC12" s="111">
        <v>0</v>
      </c>
      <c r="AD12" s="112">
        <v>0</v>
      </c>
      <c r="AE12" s="112">
        <v>0</v>
      </c>
      <c r="AF12" s="112">
        <v>0</v>
      </c>
      <c r="AG12" s="112">
        <v>0</v>
      </c>
      <c r="AH12" s="112">
        <v>0</v>
      </c>
      <c r="AI12" s="112">
        <v>0</v>
      </c>
      <c r="AJ12" s="112">
        <v>0</v>
      </c>
      <c r="AK12" s="112">
        <v>0</v>
      </c>
      <c r="AL12" s="112">
        <v>0</v>
      </c>
      <c r="AM12" s="112">
        <v>0</v>
      </c>
    </row>
    <row r="13" spans="1:39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122">
        <v>0</v>
      </c>
      <c r="I13" s="122">
        <v>0</v>
      </c>
      <c r="J13" s="122">
        <v>0</v>
      </c>
      <c r="K13" s="122"/>
      <c r="L13" s="122">
        <v>0</v>
      </c>
      <c r="M13" s="122"/>
      <c r="N13" s="122">
        <v>0</v>
      </c>
      <c r="O13" s="122">
        <v>0</v>
      </c>
      <c r="P13" s="122">
        <v>0</v>
      </c>
      <c r="Q13" s="122">
        <v>0</v>
      </c>
      <c r="R13" s="13"/>
      <c r="S13" s="126">
        <v>0</v>
      </c>
      <c r="T13" s="111">
        <v>0</v>
      </c>
      <c r="U13" s="111">
        <v>0</v>
      </c>
      <c r="V13" s="111">
        <v>0</v>
      </c>
      <c r="W13" s="111">
        <v>0</v>
      </c>
      <c r="X13" s="111"/>
      <c r="Y13" s="111">
        <v>0</v>
      </c>
      <c r="Z13" s="111">
        <v>0</v>
      </c>
      <c r="AA13" s="111">
        <v>0</v>
      </c>
      <c r="AB13" s="111">
        <v>0</v>
      </c>
      <c r="AC13" s="111">
        <v>0</v>
      </c>
      <c r="AD13" s="112">
        <v>0</v>
      </c>
      <c r="AE13" s="112">
        <v>0</v>
      </c>
      <c r="AF13" s="112">
        <v>0</v>
      </c>
      <c r="AG13" s="112">
        <v>0</v>
      </c>
      <c r="AH13" s="112">
        <v>0</v>
      </c>
      <c r="AI13" s="112">
        <v>0</v>
      </c>
      <c r="AJ13" s="112">
        <v>0</v>
      </c>
      <c r="AK13" s="112">
        <v>0</v>
      </c>
      <c r="AL13" s="112">
        <v>0</v>
      </c>
      <c r="AM13" s="112">
        <v>0</v>
      </c>
    </row>
    <row r="14" spans="1:39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122">
        <v>0</v>
      </c>
      <c r="I14" s="122">
        <v>0</v>
      </c>
      <c r="J14" s="122">
        <v>0</v>
      </c>
      <c r="K14" s="122"/>
      <c r="L14" s="122">
        <v>0</v>
      </c>
      <c r="M14" s="122"/>
      <c r="N14" s="122">
        <v>0</v>
      </c>
      <c r="O14" s="122">
        <v>0</v>
      </c>
      <c r="P14" s="122">
        <v>0</v>
      </c>
      <c r="Q14" s="122">
        <v>0</v>
      </c>
      <c r="R14" s="13"/>
      <c r="S14" s="126">
        <v>0</v>
      </c>
      <c r="T14" s="111">
        <v>0</v>
      </c>
      <c r="U14" s="111">
        <v>0</v>
      </c>
      <c r="V14" s="111">
        <v>0</v>
      </c>
      <c r="W14" s="111">
        <v>0</v>
      </c>
      <c r="X14" s="111"/>
      <c r="Y14" s="111">
        <v>0</v>
      </c>
      <c r="Z14" s="111">
        <v>0</v>
      </c>
      <c r="AA14" s="111">
        <v>0</v>
      </c>
      <c r="AB14" s="111">
        <v>0</v>
      </c>
      <c r="AC14" s="111">
        <v>0</v>
      </c>
      <c r="AD14" s="112">
        <v>0</v>
      </c>
      <c r="AE14" s="112">
        <v>0</v>
      </c>
      <c r="AF14" s="112">
        <v>0</v>
      </c>
      <c r="AG14" s="112">
        <v>0</v>
      </c>
      <c r="AH14" s="112">
        <v>0</v>
      </c>
      <c r="AI14" s="112">
        <v>0</v>
      </c>
      <c r="AJ14" s="112">
        <v>0</v>
      </c>
      <c r="AK14" s="112">
        <v>0</v>
      </c>
      <c r="AL14" s="112">
        <v>0</v>
      </c>
      <c r="AM14" s="112">
        <v>0</v>
      </c>
    </row>
    <row r="15" spans="1:39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122">
        <v>0</v>
      </c>
      <c r="I15" s="122">
        <v>0</v>
      </c>
      <c r="J15" s="122">
        <v>0</v>
      </c>
      <c r="K15" s="122"/>
      <c r="L15" s="122">
        <v>0</v>
      </c>
      <c r="M15" s="122"/>
      <c r="N15" s="122">
        <v>0</v>
      </c>
      <c r="O15" s="122">
        <v>0</v>
      </c>
      <c r="P15" s="122">
        <v>0</v>
      </c>
      <c r="Q15" s="122">
        <v>0</v>
      </c>
      <c r="R15" s="13"/>
      <c r="S15" s="126">
        <v>0</v>
      </c>
      <c r="T15" s="111">
        <v>0</v>
      </c>
      <c r="U15" s="111">
        <v>0</v>
      </c>
      <c r="V15" s="111">
        <v>0</v>
      </c>
      <c r="W15" s="111">
        <v>0</v>
      </c>
      <c r="X15" s="111"/>
      <c r="Y15" s="111">
        <v>0</v>
      </c>
      <c r="Z15" s="111">
        <v>0</v>
      </c>
      <c r="AA15" s="111">
        <v>0</v>
      </c>
      <c r="AB15" s="111">
        <v>0</v>
      </c>
      <c r="AC15" s="111">
        <v>0</v>
      </c>
      <c r="AD15" s="112">
        <v>0</v>
      </c>
      <c r="AE15" s="112">
        <v>0</v>
      </c>
      <c r="AF15" s="112">
        <v>0</v>
      </c>
      <c r="AG15" s="112">
        <v>0</v>
      </c>
      <c r="AH15" s="112">
        <v>0</v>
      </c>
      <c r="AI15" s="112">
        <v>0</v>
      </c>
      <c r="AJ15" s="112">
        <v>0</v>
      </c>
      <c r="AK15" s="112">
        <v>0</v>
      </c>
      <c r="AL15" s="112">
        <v>0</v>
      </c>
      <c r="AM15" s="112">
        <v>0</v>
      </c>
    </row>
    <row r="16" spans="1:39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122">
        <v>0</v>
      </c>
      <c r="I16" s="122">
        <v>0</v>
      </c>
      <c r="J16" s="122">
        <v>0</v>
      </c>
      <c r="K16" s="122"/>
      <c r="L16" s="122">
        <v>0</v>
      </c>
      <c r="M16" s="122"/>
      <c r="N16" s="122">
        <v>0</v>
      </c>
      <c r="O16" s="122">
        <v>0</v>
      </c>
      <c r="P16" s="122">
        <v>0</v>
      </c>
      <c r="Q16" s="122">
        <v>0</v>
      </c>
      <c r="R16" s="13"/>
      <c r="S16" s="126">
        <v>0</v>
      </c>
      <c r="T16" s="111">
        <v>0</v>
      </c>
      <c r="U16" s="111">
        <v>0</v>
      </c>
      <c r="V16" s="111">
        <v>0</v>
      </c>
      <c r="W16" s="111">
        <v>0</v>
      </c>
      <c r="X16" s="111"/>
      <c r="Y16" s="111">
        <v>0</v>
      </c>
      <c r="Z16" s="111">
        <v>0</v>
      </c>
      <c r="AA16" s="111">
        <v>0</v>
      </c>
      <c r="AB16" s="111">
        <v>0</v>
      </c>
      <c r="AC16" s="111">
        <v>0</v>
      </c>
      <c r="AD16" s="112">
        <v>0</v>
      </c>
      <c r="AE16" s="112">
        <v>0</v>
      </c>
      <c r="AF16" s="112">
        <v>0</v>
      </c>
      <c r="AG16" s="112">
        <v>0</v>
      </c>
      <c r="AH16" s="112">
        <v>0</v>
      </c>
      <c r="AI16" s="112">
        <v>0</v>
      </c>
      <c r="AJ16" s="112">
        <v>0</v>
      </c>
      <c r="AK16" s="112">
        <v>0</v>
      </c>
      <c r="AL16" s="112">
        <v>0</v>
      </c>
      <c r="AM16" s="112">
        <v>0</v>
      </c>
    </row>
    <row r="17" spans="1:39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122">
        <v>0</v>
      </c>
      <c r="I17" s="122">
        <v>0</v>
      </c>
      <c r="J17" s="122">
        <v>0</v>
      </c>
      <c r="K17" s="122"/>
      <c r="L17" s="122">
        <v>0</v>
      </c>
      <c r="M17" s="122"/>
      <c r="N17" s="122">
        <v>0</v>
      </c>
      <c r="O17" s="122">
        <v>0</v>
      </c>
      <c r="P17" s="122">
        <v>0</v>
      </c>
      <c r="Q17" s="122">
        <v>0</v>
      </c>
      <c r="R17" s="13"/>
      <c r="S17" s="126">
        <v>0</v>
      </c>
      <c r="T17" s="111">
        <v>0</v>
      </c>
      <c r="U17" s="111">
        <v>0</v>
      </c>
      <c r="V17" s="111">
        <v>0</v>
      </c>
      <c r="W17" s="111">
        <v>0</v>
      </c>
      <c r="X17" s="111"/>
      <c r="Y17" s="111">
        <v>0</v>
      </c>
      <c r="Z17" s="111">
        <v>0</v>
      </c>
      <c r="AA17" s="111">
        <v>0</v>
      </c>
      <c r="AB17" s="111">
        <v>0</v>
      </c>
      <c r="AC17" s="111">
        <v>0</v>
      </c>
      <c r="AD17" s="112">
        <v>0</v>
      </c>
      <c r="AE17" s="112">
        <v>0</v>
      </c>
      <c r="AF17" s="112">
        <v>0</v>
      </c>
      <c r="AG17" s="112">
        <v>0</v>
      </c>
      <c r="AH17" s="112">
        <v>0</v>
      </c>
      <c r="AI17" s="112">
        <v>0</v>
      </c>
      <c r="AJ17" s="112">
        <v>0</v>
      </c>
      <c r="AK17" s="112">
        <v>0</v>
      </c>
      <c r="AL17" s="112">
        <v>0</v>
      </c>
      <c r="AM17" s="112">
        <v>0</v>
      </c>
    </row>
    <row r="18" spans="1:39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122">
        <v>792</v>
      </c>
      <c r="I18" s="122">
        <v>80</v>
      </c>
      <c r="J18" s="122">
        <v>79</v>
      </c>
      <c r="K18" s="122"/>
      <c r="L18" s="122">
        <v>79</v>
      </c>
      <c r="M18" s="122">
        <v>-158</v>
      </c>
      <c r="N18" s="122">
        <v>80</v>
      </c>
      <c r="O18" s="122">
        <v>238</v>
      </c>
      <c r="P18" s="122">
        <v>238</v>
      </c>
      <c r="Q18" s="122">
        <v>236</v>
      </c>
      <c r="R18" s="13">
        <v>-159</v>
      </c>
      <c r="S18" s="126">
        <v>633</v>
      </c>
      <c r="T18" s="111">
        <v>79</v>
      </c>
      <c r="U18" s="111">
        <v>158</v>
      </c>
      <c r="V18" s="111">
        <v>198</v>
      </c>
      <c r="W18" s="111">
        <v>198</v>
      </c>
      <c r="X18" s="111">
        <v>-80</v>
      </c>
      <c r="Y18" s="111">
        <v>553</v>
      </c>
      <c r="Z18" s="111">
        <v>118</v>
      </c>
      <c r="AA18" s="111">
        <v>118</v>
      </c>
      <c r="AB18" s="111">
        <v>158</v>
      </c>
      <c r="AC18" s="111">
        <v>159</v>
      </c>
      <c r="AD18" s="112">
        <v>188</v>
      </c>
      <c r="AE18" s="112">
        <v>40</v>
      </c>
      <c r="AF18" s="112">
        <v>40</v>
      </c>
      <c r="AG18" s="112">
        <v>54</v>
      </c>
      <c r="AH18" s="112">
        <v>54</v>
      </c>
      <c r="AI18" s="112">
        <v>365</v>
      </c>
      <c r="AJ18" s="112">
        <v>78</v>
      </c>
      <c r="AK18" s="112">
        <v>78</v>
      </c>
      <c r="AL18" s="112">
        <v>104</v>
      </c>
      <c r="AM18" s="112">
        <v>105</v>
      </c>
    </row>
    <row r="19" spans="1:39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122">
        <v>0</v>
      </c>
      <c r="I19" s="122">
        <v>0</v>
      </c>
      <c r="J19" s="122">
        <v>0</v>
      </c>
      <c r="K19" s="122"/>
      <c r="L19" s="122">
        <v>0</v>
      </c>
      <c r="M19" s="122"/>
      <c r="N19" s="122">
        <v>0</v>
      </c>
      <c r="O19" s="122">
        <v>0</v>
      </c>
      <c r="P19" s="122">
        <v>0</v>
      </c>
      <c r="Q19" s="122">
        <v>0</v>
      </c>
      <c r="R19" s="13"/>
      <c r="S19" s="126">
        <v>0</v>
      </c>
      <c r="T19" s="111">
        <v>0</v>
      </c>
      <c r="U19" s="111">
        <v>0</v>
      </c>
      <c r="V19" s="111">
        <v>0</v>
      </c>
      <c r="W19" s="111">
        <v>0</v>
      </c>
      <c r="X19" s="111"/>
      <c r="Y19" s="111">
        <v>0</v>
      </c>
      <c r="Z19" s="111">
        <v>0</v>
      </c>
      <c r="AA19" s="111">
        <v>0</v>
      </c>
      <c r="AB19" s="111">
        <v>0</v>
      </c>
      <c r="AC19" s="111">
        <v>0</v>
      </c>
      <c r="AD19" s="112">
        <v>0</v>
      </c>
      <c r="AE19" s="112">
        <v>0</v>
      </c>
      <c r="AF19" s="112">
        <v>0</v>
      </c>
      <c r="AG19" s="112">
        <v>0</v>
      </c>
      <c r="AH19" s="112">
        <v>0</v>
      </c>
      <c r="AI19" s="112">
        <v>0</v>
      </c>
      <c r="AJ19" s="112">
        <v>0</v>
      </c>
      <c r="AK19" s="112">
        <v>0</v>
      </c>
      <c r="AL19" s="112">
        <v>0</v>
      </c>
      <c r="AM19" s="112">
        <v>0</v>
      </c>
    </row>
    <row r="20" spans="1:39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122">
        <v>0</v>
      </c>
      <c r="I20" s="122">
        <v>0</v>
      </c>
      <c r="J20" s="122">
        <v>0</v>
      </c>
      <c r="K20" s="122"/>
      <c r="L20" s="122">
        <v>0</v>
      </c>
      <c r="M20" s="122"/>
      <c r="N20" s="122">
        <v>0</v>
      </c>
      <c r="O20" s="122">
        <v>0</v>
      </c>
      <c r="P20" s="122">
        <v>0</v>
      </c>
      <c r="Q20" s="122">
        <v>0</v>
      </c>
      <c r="R20" s="13"/>
      <c r="S20" s="126">
        <v>0</v>
      </c>
      <c r="T20" s="111">
        <v>0</v>
      </c>
      <c r="U20" s="111">
        <v>0</v>
      </c>
      <c r="V20" s="111">
        <v>0</v>
      </c>
      <c r="W20" s="111">
        <v>0</v>
      </c>
      <c r="X20" s="111"/>
      <c r="Y20" s="111">
        <v>0</v>
      </c>
      <c r="Z20" s="111">
        <v>0</v>
      </c>
      <c r="AA20" s="111">
        <v>0</v>
      </c>
      <c r="AB20" s="111">
        <v>0</v>
      </c>
      <c r="AC20" s="111">
        <v>0</v>
      </c>
      <c r="AD20" s="112">
        <v>0</v>
      </c>
      <c r="AE20" s="112">
        <v>0</v>
      </c>
      <c r="AF20" s="112">
        <v>0</v>
      </c>
      <c r="AG20" s="112">
        <v>0</v>
      </c>
      <c r="AH20" s="112">
        <v>0</v>
      </c>
      <c r="AI20" s="112">
        <v>0</v>
      </c>
      <c r="AJ20" s="112">
        <v>0</v>
      </c>
      <c r="AK20" s="112">
        <v>0</v>
      </c>
      <c r="AL20" s="112">
        <v>0</v>
      </c>
      <c r="AM20" s="112">
        <v>0</v>
      </c>
    </row>
    <row r="21" spans="1:39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122">
        <v>0</v>
      </c>
      <c r="I21" s="122">
        <v>0</v>
      </c>
      <c r="J21" s="122">
        <v>0</v>
      </c>
      <c r="K21" s="122"/>
      <c r="L21" s="122">
        <v>0</v>
      </c>
      <c r="M21" s="122"/>
      <c r="N21" s="122">
        <v>0</v>
      </c>
      <c r="O21" s="122">
        <v>0</v>
      </c>
      <c r="P21" s="122">
        <v>0</v>
      </c>
      <c r="Q21" s="122">
        <v>0</v>
      </c>
      <c r="R21" s="13"/>
      <c r="S21" s="126">
        <v>0</v>
      </c>
      <c r="T21" s="111">
        <v>0</v>
      </c>
      <c r="U21" s="111">
        <v>0</v>
      </c>
      <c r="V21" s="111">
        <v>0</v>
      </c>
      <c r="W21" s="111">
        <v>0</v>
      </c>
      <c r="X21" s="111"/>
      <c r="Y21" s="111">
        <v>0</v>
      </c>
      <c r="Z21" s="111">
        <v>0</v>
      </c>
      <c r="AA21" s="111">
        <v>0</v>
      </c>
      <c r="AB21" s="111">
        <v>0</v>
      </c>
      <c r="AC21" s="111">
        <v>0</v>
      </c>
      <c r="AD21" s="112">
        <v>0</v>
      </c>
      <c r="AE21" s="112">
        <v>0</v>
      </c>
      <c r="AF21" s="112">
        <v>0</v>
      </c>
      <c r="AG21" s="112">
        <v>0</v>
      </c>
      <c r="AH21" s="112">
        <v>0</v>
      </c>
      <c r="AI21" s="112">
        <v>0</v>
      </c>
      <c r="AJ21" s="112">
        <v>0</v>
      </c>
      <c r="AK21" s="112">
        <v>0</v>
      </c>
      <c r="AL21" s="112">
        <v>0</v>
      </c>
      <c r="AM21" s="112">
        <v>0</v>
      </c>
    </row>
    <row r="22" spans="1:39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122">
        <v>0</v>
      </c>
      <c r="I22" s="122">
        <v>0</v>
      </c>
      <c r="J22" s="122">
        <v>0</v>
      </c>
      <c r="K22" s="122"/>
      <c r="L22" s="122">
        <v>0</v>
      </c>
      <c r="M22" s="122"/>
      <c r="N22" s="122">
        <v>0</v>
      </c>
      <c r="O22" s="122">
        <v>0</v>
      </c>
      <c r="P22" s="122">
        <v>0</v>
      </c>
      <c r="Q22" s="122">
        <v>0</v>
      </c>
      <c r="R22" s="13"/>
      <c r="S22" s="126">
        <v>0</v>
      </c>
      <c r="T22" s="111">
        <v>0</v>
      </c>
      <c r="U22" s="111">
        <v>0</v>
      </c>
      <c r="V22" s="111">
        <v>0</v>
      </c>
      <c r="W22" s="111">
        <v>0</v>
      </c>
      <c r="X22" s="111"/>
      <c r="Y22" s="111">
        <v>0</v>
      </c>
      <c r="Z22" s="111">
        <v>0</v>
      </c>
      <c r="AA22" s="111">
        <v>0</v>
      </c>
      <c r="AB22" s="111">
        <v>0</v>
      </c>
      <c r="AC22" s="111">
        <v>0</v>
      </c>
      <c r="AD22" s="112">
        <v>0</v>
      </c>
      <c r="AE22" s="112">
        <v>0</v>
      </c>
      <c r="AF22" s="112">
        <v>0</v>
      </c>
      <c r="AG22" s="112">
        <v>0</v>
      </c>
      <c r="AH22" s="112">
        <v>0</v>
      </c>
      <c r="AI22" s="112">
        <v>0</v>
      </c>
      <c r="AJ22" s="112">
        <v>0</v>
      </c>
      <c r="AK22" s="112">
        <v>0</v>
      </c>
      <c r="AL22" s="112">
        <v>0</v>
      </c>
      <c r="AM22" s="112">
        <v>0</v>
      </c>
    </row>
    <row r="23" spans="1:39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122">
        <v>0</v>
      </c>
      <c r="I23" s="122">
        <v>0</v>
      </c>
      <c r="J23" s="122">
        <v>0</v>
      </c>
      <c r="K23" s="122"/>
      <c r="L23" s="122">
        <v>0</v>
      </c>
      <c r="M23" s="122"/>
      <c r="N23" s="122">
        <v>0</v>
      </c>
      <c r="O23" s="122">
        <v>0</v>
      </c>
      <c r="P23" s="122">
        <v>0</v>
      </c>
      <c r="Q23" s="122">
        <v>0</v>
      </c>
      <c r="R23" s="13"/>
      <c r="S23" s="126">
        <v>0</v>
      </c>
      <c r="T23" s="111">
        <v>0</v>
      </c>
      <c r="U23" s="111">
        <v>0</v>
      </c>
      <c r="V23" s="111">
        <v>0</v>
      </c>
      <c r="W23" s="111">
        <v>0</v>
      </c>
      <c r="X23" s="111"/>
      <c r="Y23" s="111">
        <v>0</v>
      </c>
      <c r="Z23" s="111">
        <v>0</v>
      </c>
      <c r="AA23" s="111">
        <v>0</v>
      </c>
      <c r="AB23" s="111">
        <v>0</v>
      </c>
      <c r="AC23" s="111">
        <v>0</v>
      </c>
      <c r="AD23" s="112">
        <v>0</v>
      </c>
      <c r="AE23" s="112">
        <v>0</v>
      </c>
      <c r="AF23" s="112">
        <v>0</v>
      </c>
      <c r="AG23" s="112">
        <v>0</v>
      </c>
      <c r="AH23" s="112">
        <v>0</v>
      </c>
      <c r="AI23" s="112">
        <v>0</v>
      </c>
      <c r="AJ23" s="112">
        <v>0</v>
      </c>
      <c r="AK23" s="112">
        <v>0</v>
      </c>
      <c r="AL23" s="112">
        <v>0</v>
      </c>
      <c r="AM23" s="112">
        <v>0</v>
      </c>
    </row>
    <row r="24" spans="1:39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122">
        <v>0</v>
      </c>
      <c r="I24" s="122">
        <v>0</v>
      </c>
      <c r="J24" s="122">
        <v>0</v>
      </c>
      <c r="K24" s="122"/>
      <c r="L24" s="122">
        <v>0</v>
      </c>
      <c r="M24" s="122"/>
      <c r="N24" s="122">
        <v>0</v>
      </c>
      <c r="O24" s="122">
        <v>0</v>
      </c>
      <c r="P24" s="122">
        <v>0</v>
      </c>
      <c r="Q24" s="122">
        <v>0</v>
      </c>
      <c r="R24" s="13"/>
      <c r="S24" s="126">
        <v>0</v>
      </c>
      <c r="T24" s="111">
        <v>0</v>
      </c>
      <c r="U24" s="111">
        <v>0</v>
      </c>
      <c r="V24" s="111">
        <v>0</v>
      </c>
      <c r="W24" s="111">
        <v>0</v>
      </c>
      <c r="X24" s="111"/>
      <c r="Y24" s="111">
        <v>0</v>
      </c>
      <c r="Z24" s="111">
        <v>0</v>
      </c>
      <c r="AA24" s="111">
        <v>0</v>
      </c>
      <c r="AB24" s="111">
        <v>0</v>
      </c>
      <c r="AC24" s="111">
        <v>0</v>
      </c>
      <c r="AD24" s="112">
        <v>0</v>
      </c>
      <c r="AE24" s="112">
        <v>0</v>
      </c>
      <c r="AF24" s="112">
        <v>0</v>
      </c>
      <c r="AG24" s="112">
        <v>0</v>
      </c>
      <c r="AH24" s="112">
        <v>0</v>
      </c>
      <c r="AI24" s="112">
        <v>0</v>
      </c>
      <c r="AJ24" s="112">
        <v>0</v>
      </c>
      <c r="AK24" s="112">
        <v>0</v>
      </c>
      <c r="AL24" s="112">
        <v>0</v>
      </c>
      <c r="AM24" s="112">
        <v>0</v>
      </c>
    </row>
    <row r="25" spans="1:39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122">
        <v>0</v>
      </c>
      <c r="I25" s="122">
        <v>0</v>
      </c>
      <c r="J25" s="122">
        <v>0</v>
      </c>
      <c r="K25" s="122"/>
      <c r="L25" s="122">
        <v>0</v>
      </c>
      <c r="M25" s="122"/>
      <c r="N25" s="122">
        <v>0</v>
      </c>
      <c r="O25" s="122">
        <v>0</v>
      </c>
      <c r="P25" s="122">
        <v>0</v>
      </c>
      <c r="Q25" s="122">
        <v>0</v>
      </c>
      <c r="R25" s="13"/>
      <c r="S25" s="126">
        <v>0</v>
      </c>
      <c r="T25" s="111">
        <v>0</v>
      </c>
      <c r="U25" s="111">
        <v>0</v>
      </c>
      <c r="V25" s="111">
        <v>0</v>
      </c>
      <c r="W25" s="111">
        <v>0</v>
      </c>
      <c r="X25" s="111"/>
      <c r="Y25" s="111">
        <v>0</v>
      </c>
      <c r="Z25" s="111">
        <v>0</v>
      </c>
      <c r="AA25" s="111">
        <v>0</v>
      </c>
      <c r="AB25" s="111">
        <v>0</v>
      </c>
      <c r="AC25" s="111">
        <v>0</v>
      </c>
      <c r="AD25" s="112">
        <v>0</v>
      </c>
      <c r="AE25" s="112">
        <v>0</v>
      </c>
      <c r="AF25" s="112">
        <v>0</v>
      </c>
      <c r="AG25" s="112">
        <v>0</v>
      </c>
      <c r="AH25" s="112">
        <v>0</v>
      </c>
      <c r="AI25" s="112">
        <v>0</v>
      </c>
      <c r="AJ25" s="112">
        <v>0</v>
      </c>
      <c r="AK25" s="112">
        <v>0</v>
      </c>
      <c r="AL25" s="112">
        <v>0</v>
      </c>
      <c r="AM25" s="112">
        <v>0</v>
      </c>
    </row>
    <row r="26" spans="1:39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122">
        <v>0</v>
      </c>
      <c r="I26" s="122">
        <v>0</v>
      </c>
      <c r="J26" s="122">
        <v>0</v>
      </c>
      <c r="K26" s="122"/>
      <c r="L26" s="122">
        <v>0</v>
      </c>
      <c r="M26" s="122"/>
      <c r="N26" s="122">
        <v>0</v>
      </c>
      <c r="O26" s="122">
        <v>0</v>
      </c>
      <c r="P26" s="122">
        <v>0</v>
      </c>
      <c r="Q26" s="122">
        <v>0</v>
      </c>
      <c r="R26" s="13"/>
      <c r="S26" s="126">
        <v>0</v>
      </c>
      <c r="T26" s="111">
        <v>0</v>
      </c>
      <c r="U26" s="111">
        <v>0</v>
      </c>
      <c r="V26" s="111">
        <v>0</v>
      </c>
      <c r="W26" s="111">
        <v>0</v>
      </c>
      <c r="X26" s="111"/>
      <c r="Y26" s="111">
        <v>0</v>
      </c>
      <c r="Z26" s="111">
        <v>0</v>
      </c>
      <c r="AA26" s="111">
        <v>0</v>
      </c>
      <c r="AB26" s="111">
        <v>0</v>
      </c>
      <c r="AC26" s="111">
        <v>0</v>
      </c>
      <c r="AD26" s="112">
        <v>0</v>
      </c>
      <c r="AE26" s="112">
        <v>0</v>
      </c>
      <c r="AF26" s="112">
        <v>0</v>
      </c>
      <c r="AG26" s="112">
        <v>0</v>
      </c>
      <c r="AH26" s="112">
        <v>0</v>
      </c>
      <c r="AI26" s="112">
        <v>0</v>
      </c>
      <c r="AJ26" s="112">
        <v>0</v>
      </c>
      <c r="AK26" s="112">
        <v>0</v>
      </c>
      <c r="AL26" s="112">
        <v>0</v>
      </c>
      <c r="AM26" s="112">
        <v>0</v>
      </c>
    </row>
    <row r="27" spans="1:39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122">
        <v>0</v>
      </c>
      <c r="I27" s="122">
        <v>0</v>
      </c>
      <c r="J27" s="122">
        <v>0</v>
      </c>
      <c r="K27" s="122"/>
      <c r="L27" s="122">
        <v>0</v>
      </c>
      <c r="M27" s="122"/>
      <c r="N27" s="122">
        <v>0</v>
      </c>
      <c r="O27" s="122">
        <v>0</v>
      </c>
      <c r="P27" s="122">
        <v>0</v>
      </c>
      <c r="Q27" s="122">
        <v>0</v>
      </c>
      <c r="R27" s="13"/>
      <c r="S27" s="126">
        <v>0</v>
      </c>
      <c r="T27" s="111">
        <v>0</v>
      </c>
      <c r="U27" s="111">
        <v>0</v>
      </c>
      <c r="V27" s="111">
        <v>0</v>
      </c>
      <c r="W27" s="111">
        <v>0</v>
      </c>
      <c r="X27" s="111"/>
      <c r="Y27" s="111">
        <v>0</v>
      </c>
      <c r="Z27" s="111">
        <v>0</v>
      </c>
      <c r="AA27" s="111">
        <v>0</v>
      </c>
      <c r="AB27" s="111">
        <v>0</v>
      </c>
      <c r="AC27" s="111">
        <v>0</v>
      </c>
      <c r="AD27" s="112">
        <v>0</v>
      </c>
      <c r="AE27" s="112">
        <v>0</v>
      </c>
      <c r="AF27" s="112">
        <v>0</v>
      </c>
      <c r="AG27" s="112">
        <v>0</v>
      </c>
      <c r="AH27" s="112">
        <v>0</v>
      </c>
      <c r="AI27" s="112">
        <v>0</v>
      </c>
      <c r="AJ27" s="112">
        <v>0</v>
      </c>
      <c r="AK27" s="112">
        <v>0</v>
      </c>
      <c r="AL27" s="112">
        <v>0</v>
      </c>
      <c r="AM27" s="112">
        <v>0</v>
      </c>
    </row>
    <row r="28" spans="1:39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122">
        <v>824</v>
      </c>
      <c r="I28" s="122">
        <v>83</v>
      </c>
      <c r="J28" s="122">
        <v>82</v>
      </c>
      <c r="K28" s="122"/>
      <c r="L28" s="122">
        <v>82</v>
      </c>
      <c r="M28" s="122">
        <v>-164</v>
      </c>
      <c r="N28" s="122">
        <v>83</v>
      </c>
      <c r="O28" s="122">
        <v>247</v>
      </c>
      <c r="P28" s="122">
        <v>247</v>
      </c>
      <c r="Q28" s="122">
        <v>247</v>
      </c>
      <c r="R28" s="13">
        <v>-165</v>
      </c>
      <c r="S28" s="126">
        <v>659</v>
      </c>
      <c r="T28" s="111">
        <v>82</v>
      </c>
      <c r="U28" s="111">
        <v>165</v>
      </c>
      <c r="V28" s="111">
        <v>206</v>
      </c>
      <c r="W28" s="111">
        <v>206</v>
      </c>
      <c r="X28" s="111">
        <v>-83</v>
      </c>
      <c r="Y28" s="111">
        <v>576</v>
      </c>
      <c r="Z28" s="111">
        <v>123</v>
      </c>
      <c r="AA28" s="111">
        <v>123</v>
      </c>
      <c r="AB28" s="111">
        <v>165</v>
      </c>
      <c r="AC28" s="111">
        <v>165</v>
      </c>
      <c r="AD28" s="112">
        <v>103</v>
      </c>
      <c r="AE28" s="112">
        <v>22</v>
      </c>
      <c r="AF28" s="112">
        <v>22</v>
      </c>
      <c r="AG28" s="112">
        <v>30</v>
      </c>
      <c r="AH28" s="112">
        <v>29</v>
      </c>
      <c r="AI28" s="112">
        <v>473</v>
      </c>
      <c r="AJ28" s="112">
        <v>101</v>
      </c>
      <c r="AK28" s="112">
        <v>101</v>
      </c>
      <c r="AL28" s="112">
        <v>135</v>
      </c>
      <c r="AM28" s="112">
        <v>136</v>
      </c>
    </row>
    <row r="29" spans="1:39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122">
        <v>0</v>
      </c>
      <c r="I29" s="122">
        <v>0</v>
      </c>
      <c r="J29" s="122">
        <v>0</v>
      </c>
      <c r="K29" s="122"/>
      <c r="L29" s="122">
        <v>0</v>
      </c>
      <c r="M29" s="122"/>
      <c r="N29" s="122">
        <v>0</v>
      </c>
      <c r="O29" s="122">
        <v>0</v>
      </c>
      <c r="P29" s="122">
        <v>0</v>
      </c>
      <c r="Q29" s="122">
        <v>0</v>
      </c>
      <c r="R29" s="13"/>
      <c r="S29" s="126">
        <v>0</v>
      </c>
      <c r="T29" s="111">
        <v>0</v>
      </c>
      <c r="U29" s="111">
        <v>0</v>
      </c>
      <c r="V29" s="111">
        <v>0</v>
      </c>
      <c r="W29" s="111">
        <v>0</v>
      </c>
      <c r="X29" s="111"/>
      <c r="Y29" s="111">
        <v>0</v>
      </c>
      <c r="Z29" s="111">
        <v>0</v>
      </c>
      <c r="AA29" s="111">
        <v>0</v>
      </c>
      <c r="AB29" s="111">
        <v>0</v>
      </c>
      <c r="AC29" s="111">
        <v>0</v>
      </c>
      <c r="AD29" s="112">
        <v>0</v>
      </c>
      <c r="AE29" s="112">
        <v>0</v>
      </c>
      <c r="AF29" s="112">
        <v>0</v>
      </c>
      <c r="AG29" s="112">
        <v>0</v>
      </c>
      <c r="AH29" s="112">
        <v>0</v>
      </c>
      <c r="AI29" s="112">
        <v>0</v>
      </c>
      <c r="AJ29" s="112">
        <v>0</v>
      </c>
      <c r="AK29" s="112">
        <v>0</v>
      </c>
      <c r="AL29" s="112">
        <v>0</v>
      </c>
      <c r="AM29" s="112">
        <v>0</v>
      </c>
    </row>
    <row r="30" spans="1:39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122">
        <v>0</v>
      </c>
      <c r="I30" s="122">
        <v>0</v>
      </c>
      <c r="J30" s="122">
        <v>0</v>
      </c>
      <c r="K30" s="122"/>
      <c r="L30" s="122">
        <v>0</v>
      </c>
      <c r="M30" s="122"/>
      <c r="N30" s="122">
        <v>0</v>
      </c>
      <c r="O30" s="122">
        <v>0</v>
      </c>
      <c r="P30" s="122">
        <v>0</v>
      </c>
      <c r="Q30" s="122">
        <v>0</v>
      </c>
      <c r="R30" s="13"/>
      <c r="S30" s="126">
        <v>0</v>
      </c>
      <c r="T30" s="111">
        <v>0</v>
      </c>
      <c r="U30" s="111">
        <v>0</v>
      </c>
      <c r="V30" s="111">
        <v>0</v>
      </c>
      <c r="W30" s="111">
        <v>0</v>
      </c>
      <c r="X30" s="111"/>
      <c r="Y30" s="111">
        <v>0</v>
      </c>
      <c r="Z30" s="111">
        <v>0</v>
      </c>
      <c r="AA30" s="111">
        <v>0</v>
      </c>
      <c r="AB30" s="111">
        <v>0</v>
      </c>
      <c r="AC30" s="111">
        <v>0</v>
      </c>
      <c r="AD30" s="112">
        <v>0</v>
      </c>
      <c r="AE30" s="112">
        <v>0</v>
      </c>
      <c r="AF30" s="112">
        <v>0</v>
      </c>
      <c r="AG30" s="112">
        <v>0</v>
      </c>
      <c r="AH30" s="112">
        <v>0</v>
      </c>
      <c r="AI30" s="112">
        <v>0</v>
      </c>
      <c r="AJ30" s="112">
        <v>0</v>
      </c>
      <c r="AK30" s="112">
        <v>0</v>
      </c>
      <c r="AL30" s="112">
        <v>0</v>
      </c>
      <c r="AM30" s="112">
        <v>0</v>
      </c>
    </row>
    <row r="31" spans="1:39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122">
        <v>2038</v>
      </c>
      <c r="I31" s="122">
        <v>388</v>
      </c>
      <c r="J31" s="122">
        <v>183</v>
      </c>
      <c r="K31" s="122"/>
      <c r="L31" s="122">
        <v>183</v>
      </c>
      <c r="M31" s="122">
        <v>-162</v>
      </c>
      <c r="N31" s="122">
        <v>184</v>
      </c>
      <c r="O31" s="122">
        <v>550</v>
      </c>
      <c r="P31" s="122">
        <v>550</v>
      </c>
      <c r="Q31" s="122">
        <v>550</v>
      </c>
      <c r="R31" s="13"/>
      <c r="S31" s="126">
        <v>2038</v>
      </c>
      <c r="T31" s="111">
        <v>510</v>
      </c>
      <c r="U31" s="111">
        <v>510</v>
      </c>
      <c r="V31" s="111">
        <v>510</v>
      </c>
      <c r="W31" s="111">
        <v>508</v>
      </c>
      <c r="X31" s="111">
        <v>-320</v>
      </c>
      <c r="Y31" s="111">
        <v>1718</v>
      </c>
      <c r="Z31" s="111">
        <v>350</v>
      </c>
      <c r="AA31" s="111">
        <v>350</v>
      </c>
      <c r="AB31" s="111">
        <v>510</v>
      </c>
      <c r="AC31" s="111">
        <v>508</v>
      </c>
      <c r="AD31" s="112">
        <v>922</v>
      </c>
      <c r="AE31" s="112">
        <v>188</v>
      </c>
      <c r="AF31" s="112">
        <v>188</v>
      </c>
      <c r="AG31" s="112">
        <v>274</v>
      </c>
      <c r="AH31" s="112">
        <v>272</v>
      </c>
      <c r="AI31" s="112">
        <v>796</v>
      </c>
      <c r="AJ31" s="112">
        <v>162</v>
      </c>
      <c r="AK31" s="112">
        <v>162</v>
      </c>
      <c r="AL31" s="112">
        <v>236</v>
      </c>
      <c r="AM31" s="112">
        <v>236</v>
      </c>
    </row>
    <row r="32" spans="1:39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122">
        <v>1780</v>
      </c>
      <c r="I32" s="122">
        <v>445</v>
      </c>
      <c r="J32" s="122">
        <v>148</v>
      </c>
      <c r="K32" s="122"/>
      <c r="L32" s="122">
        <v>148</v>
      </c>
      <c r="M32" s="122"/>
      <c r="N32" s="122">
        <v>149</v>
      </c>
      <c r="O32" s="122">
        <v>445</v>
      </c>
      <c r="P32" s="122">
        <v>445</v>
      </c>
      <c r="Q32" s="122">
        <v>445</v>
      </c>
      <c r="R32" s="13"/>
      <c r="S32" s="126">
        <v>1780</v>
      </c>
      <c r="T32" s="111">
        <v>445</v>
      </c>
      <c r="U32" s="111">
        <v>445</v>
      </c>
      <c r="V32" s="111">
        <v>445</v>
      </c>
      <c r="W32" s="111">
        <v>445</v>
      </c>
      <c r="X32" s="111"/>
      <c r="Y32" s="111">
        <v>1780</v>
      </c>
      <c r="Z32" s="111">
        <v>445</v>
      </c>
      <c r="AA32" s="111">
        <v>445</v>
      </c>
      <c r="AB32" s="111">
        <v>445</v>
      </c>
      <c r="AC32" s="111">
        <v>445</v>
      </c>
      <c r="AD32" s="112">
        <v>970</v>
      </c>
      <c r="AE32" s="112">
        <v>243</v>
      </c>
      <c r="AF32" s="112">
        <v>243</v>
      </c>
      <c r="AG32" s="112">
        <v>243</v>
      </c>
      <c r="AH32" s="112">
        <v>241</v>
      </c>
      <c r="AI32" s="112">
        <v>810</v>
      </c>
      <c r="AJ32" s="112">
        <v>202</v>
      </c>
      <c r="AK32" s="112">
        <v>202</v>
      </c>
      <c r="AL32" s="112">
        <v>202</v>
      </c>
      <c r="AM32" s="112">
        <v>204</v>
      </c>
    </row>
    <row r="33" spans="1:39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122">
        <v>500</v>
      </c>
      <c r="I33" s="122">
        <v>125</v>
      </c>
      <c r="J33" s="122">
        <v>0</v>
      </c>
      <c r="K33" s="122">
        <v>500</v>
      </c>
      <c r="L33" s="122">
        <v>0</v>
      </c>
      <c r="M33" s="122"/>
      <c r="N33" s="122">
        <v>0</v>
      </c>
      <c r="O33" s="122">
        <v>125</v>
      </c>
      <c r="P33" s="122">
        <v>125</v>
      </c>
      <c r="Q33" s="122">
        <v>125</v>
      </c>
      <c r="R33" s="13"/>
      <c r="S33" s="126">
        <v>500</v>
      </c>
      <c r="T33" s="111">
        <v>125</v>
      </c>
      <c r="U33" s="111">
        <v>125</v>
      </c>
      <c r="V33" s="111">
        <v>125</v>
      </c>
      <c r="W33" s="111">
        <v>125</v>
      </c>
      <c r="X33" s="111"/>
      <c r="Y33" s="111">
        <v>500</v>
      </c>
      <c r="Z33" s="111">
        <v>125</v>
      </c>
      <c r="AA33" s="111">
        <v>125</v>
      </c>
      <c r="AB33" s="111">
        <v>125</v>
      </c>
      <c r="AC33" s="111">
        <v>125</v>
      </c>
      <c r="AD33" s="112">
        <v>268</v>
      </c>
      <c r="AE33" s="112">
        <v>67</v>
      </c>
      <c r="AF33" s="112">
        <v>67</v>
      </c>
      <c r="AG33" s="112">
        <v>67</v>
      </c>
      <c r="AH33" s="112">
        <v>67</v>
      </c>
      <c r="AI33" s="112">
        <v>232</v>
      </c>
      <c r="AJ33" s="112">
        <v>58</v>
      </c>
      <c r="AK33" s="112">
        <v>58</v>
      </c>
      <c r="AL33" s="112">
        <v>58</v>
      </c>
      <c r="AM33" s="112">
        <v>58</v>
      </c>
    </row>
    <row r="34" spans="1:39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122">
        <v>8752</v>
      </c>
      <c r="I34" s="122">
        <v>2188</v>
      </c>
      <c r="J34" s="122">
        <v>729</v>
      </c>
      <c r="K34" s="122"/>
      <c r="L34" s="122">
        <v>729</v>
      </c>
      <c r="M34" s="122"/>
      <c r="N34" s="122">
        <v>730</v>
      </c>
      <c r="O34" s="122">
        <v>2188</v>
      </c>
      <c r="P34" s="122">
        <v>2188</v>
      </c>
      <c r="Q34" s="122">
        <v>2188</v>
      </c>
      <c r="R34" s="13"/>
      <c r="S34" s="126">
        <v>8752</v>
      </c>
      <c r="T34" s="111">
        <v>2188</v>
      </c>
      <c r="U34" s="111">
        <v>2188</v>
      </c>
      <c r="V34" s="111">
        <v>2188</v>
      </c>
      <c r="W34" s="111">
        <v>2188</v>
      </c>
      <c r="X34" s="111"/>
      <c r="Y34" s="111">
        <v>8752</v>
      </c>
      <c r="Z34" s="111">
        <v>2188</v>
      </c>
      <c r="AA34" s="111">
        <v>2188</v>
      </c>
      <c r="AB34" s="111">
        <v>2188</v>
      </c>
      <c r="AC34" s="111">
        <v>2188</v>
      </c>
      <c r="AD34" s="112">
        <v>4697</v>
      </c>
      <c r="AE34" s="112">
        <v>1174</v>
      </c>
      <c r="AF34" s="112">
        <v>1174</v>
      </c>
      <c r="AG34" s="112">
        <v>1174</v>
      </c>
      <c r="AH34" s="112">
        <v>1175</v>
      </c>
      <c r="AI34" s="112">
        <v>4055</v>
      </c>
      <c r="AJ34" s="112">
        <v>1014</v>
      </c>
      <c r="AK34" s="112">
        <v>1014</v>
      </c>
      <c r="AL34" s="112">
        <v>1014</v>
      </c>
      <c r="AM34" s="112">
        <v>1013</v>
      </c>
    </row>
    <row r="35" spans="1:39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122">
        <v>0</v>
      </c>
      <c r="I35" s="122">
        <v>0</v>
      </c>
      <c r="J35" s="122">
        <v>0</v>
      </c>
      <c r="K35" s="122"/>
      <c r="L35" s="122">
        <v>0</v>
      </c>
      <c r="M35" s="122"/>
      <c r="N35" s="122">
        <v>0</v>
      </c>
      <c r="O35" s="122">
        <v>0</v>
      </c>
      <c r="P35" s="122">
        <v>0</v>
      </c>
      <c r="Q35" s="122">
        <v>0</v>
      </c>
      <c r="R35" s="13"/>
      <c r="S35" s="126">
        <v>0</v>
      </c>
      <c r="T35" s="111">
        <v>0</v>
      </c>
      <c r="U35" s="111">
        <v>0</v>
      </c>
      <c r="V35" s="111">
        <v>0</v>
      </c>
      <c r="W35" s="111">
        <v>0</v>
      </c>
      <c r="X35" s="111"/>
      <c r="Y35" s="111">
        <v>0</v>
      </c>
      <c r="Z35" s="111">
        <v>0</v>
      </c>
      <c r="AA35" s="111">
        <v>0</v>
      </c>
      <c r="AB35" s="111">
        <v>0</v>
      </c>
      <c r="AC35" s="111">
        <v>0</v>
      </c>
      <c r="AD35" s="112">
        <v>0</v>
      </c>
      <c r="AE35" s="112">
        <v>0</v>
      </c>
      <c r="AF35" s="112">
        <v>0</v>
      </c>
      <c r="AG35" s="112">
        <v>0</v>
      </c>
      <c r="AH35" s="112">
        <v>0</v>
      </c>
      <c r="AI35" s="112">
        <v>0</v>
      </c>
      <c r="AJ35" s="112">
        <v>0</v>
      </c>
      <c r="AK35" s="112">
        <v>0</v>
      </c>
      <c r="AL35" s="112">
        <v>0</v>
      </c>
      <c r="AM35" s="112">
        <v>0</v>
      </c>
    </row>
    <row r="36" spans="1:39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122">
        <v>0</v>
      </c>
      <c r="I36" s="122">
        <v>0</v>
      </c>
      <c r="J36" s="122">
        <v>0</v>
      </c>
      <c r="K36" s="122"/>
      <c r="L36" s="122">
        <v>0</v>
      </c>
      <c r="M36" s="122"/>
      <c r="N36" s="122">
        <v>0</v>
      </c>
      <c r="O36" s="122">
        <v>0</v>
      </c>
      <c r="P36" s="122">
        <v>0</v>
      </c>
      <c r="Q36" s="122">
        <v>0</v>
      </c>
      <c r="R36" s="13"/>
      <c r="S36" s="126">
        <v>0</v>
      </c>
      <c r="T36" s="111">
        <v>0</v>
      </c>
      <c r="U36" s="111">
        <v>0</v>
      </c>
      <c r="V36" s="111">
        <v>0</v>
      </c>
      <c r="W36" s="111">
        <v>0</v>
      </c>
      <c r="X36" s="111"/>
      <c r="Y36" s="111">
        <v>0</v>
      </c>
      <c r="Z36" s="111">
        <v>0</v>
      </c>
      <c r="AA36" s="111">
        <v>0</v>
      </c>
      <c r="AB36" s="111">
        <v>0</v>
      </c>
      <c r="AC36" s="111">
        <v>0</v>
      </c>
      <c r="AD36" s="112">
        <v>0</v>
      </c>
      <c r="AE36" s="112">
        <v>0</v>
      </c>
      <c r="AF36" s="112">
        <v>0</v>
      </c>
      <c r="AG36" s="112">
        <v>0</v>
      </c>
      <c r="AH36" s="112">
        <v>0</v>
      </c>
      <c r="AI36" s="112">
        <v>0</v>
      </c>
      <c r="AJ36" s="112">
        <v>0</v>
      </c>
      <c r="AK36" s="112">
        <v>0</v>
      </c>
      <c r="AL36" s="112">
        <v>0</v>
      </c>
      <c r="AM36" s="112">
        <v>0</v>
      </c>
    </row>
    <row r="37" spans="1:39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122">
        <v>0</v>
      </c>
      <c r="I37" s="122">
        <v>0</v>
      </c>
      <c r="J37" s="122">
        <v>0</v>
      </c>
      <c r="K37" s="122"/>
      <c r="L37" s="122">
        <v>0</v>
      </c>
      <c r="M37" s="122"/>
      <c r="N37" s="122">
        <v>0</v>
      </c>
      <c r="O37" s="122">
        <v>0</v>
      </c>
      <c r="P37" s="122">
        <v>0</v>
      </c>
      <c r="Q37" s="122">
        <v>0</v>
      </c>
      <c r="R37" s="13"/>
      <c r="S37" s="126">
        <v>0</v>
      </c>
      <c r="T37" s="111">
        <v>0</v>
      </c>
      <c r="U37" s="111">
        <v>0</v>
      </c>
      <c r="V37" s="111">
        <v>0</v>
      </c>
      <c r="W37" s="111">
        <v>0</v>
      </c>
      <c r="X37" s="111"/>
      <c r="Y37" s="111">
        <v>0</v>
      </c>
      <c r="Z37" s="111">
        <v>0</v>
      </c>
      <c r="AA37" s="111">
        <v>0</v>
      </c>
      <c r="AB37" s="111">
        <v>0</v>
      </c>
      <c r="AC37" s="111">
        <v>0</v>
      </c>
      <c r="AD37" s="112">
        <v>0</v>
      </c>
      <c r="AE37" s="112">
        <v>0</v>
      </c>
      <c r="AF37" s="112">
        <v>0</v>
      </c>
      <c r="AG37" s="112">
        <v>0</v>
      </c>
      <c r="AH37" s="112">
        <v>0</v>
      </c>
      <c r="AI37" s="112">
        <v>0</v>
      </c>
      <c r="AJ37" s="112">
        <v>0</v>
      </c>
      <c r="AK37" s="112">
        <v>0</v>
      </c>
      <c r="AL37" s="112">
        <v>0</v>
      </c>
      <c r="AM37" s="112">
        <v>0</v>
      </c>
    </row>
    <row r="38" spans="1:39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122">
        <v>0</v>
      </c>
      <c r="I38" s="122">
        <v>0</v>
      </c>
      <c r="J38" s="122">
        <v>0</v>
      </c>
      <c r="K38" s="122"/>
      <c r="L38" s="122">
        <v>0</v>
      </c>
      <c r="M38" s="122"/>
      <c r="N38" s="122">
        <v>0</v>
      </c>
      <c r="O38" s="122">
        <v>0</v>
      </c>
      <c r="P38" s="122">
        <v>0</v>
      </c>
      <c r="Q38" s="122">
        <v>0</v>
      </c>
      <c r="R38" s="13"/>
      <c r="S38" s="126">
        <v>0</v>
      </c>
      <c r="T38" s="111">
        <v>0</v>
      </c>
      <c r="U38" s="111">
        <v>0</v>
      </c>
      <c r="V38" s="111">
        <v>0</v>
      </c>
      <c r="W38" s="111">
        <v>0</v>
      </c>
      <c r="X38" s="111"/>
      <c r="Y38" s="111">
        <v>0</v>
      </c>
      <c r="Z38" s="111">
        <v>0</v>
      </c>
      <c r="AA38" s="111">
        <v>0</v>
      </c>
      <c r="AB38" s="111">
        <v>0</v>
      </c>
      <c r="AC38" s="111">
        <v>0</v>
      </c>
      <c r="AD38" s="112">
        <v>0</v>
      </c>
      <c r="AE38" s="112">
        <v>0</v>
      </c>
      <c r="AF38" s="112">
        <v>0</v>
      </c>
      <c r="AG38" s="112">
        <v>0</v>
      </c>
      <c r="AH38" s="112">
        <v>0</v>
      </c>
      <c r="AI38" s="112">
        <v>0</v>
      </c>
      <c r="AJ38" s="112">
        <v>0</v>
      </c>
      <c r="AK38" s="112">
        <v>0</v>
      </c>
      <c r="AL38" s="112">
        <v>0</v>
      </c>
      <c r="AM38" s="112">
        <v>0</v>
      </c>
    </row>
    <row r="39" spans="1:39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122">
        <v>0</v>
      </c>
      <c r="I39" s="122">
        <v>0</v>
      </c>
      <c r="J39" s="122">
        <v>0</v>
      </c>
      <c r="K39" s="122"/>
      <c r="L39" s="122">
        <v>0</v>
      </c>
      <c r="M39" s="122"/>
      <c r="N39" s="122">
        <v>0</v>
      </c>
      <c r="O39" s="122">
        <v>0</v>
      </c>
      <c r="P39" s="122">
        <v>0</v>
      </c>
      <c r="Q39" s="122">
        <v>0</v>
      </c>
      <c r="R39" s="13"/>
      <c r="S39" s="126">
        <v>0</v>
      </c>
      <c r="T39" s="111">
        <v>0</v>
      </c>
      <c r="U39" s="111">
        <v>0</v>
      </c>
      <c r="V39" s="111">
        <v>0</v>
      </c>
      <c r="W39" s="111">
        <v>0</v>
      </c>
      <c r="X39" s="111"/>
      <c r="Y39" s="111">
        <v>0</v>
      </c>
      <c r="Z39" s="111">
        <v>0</v>
      </c>
      <c r="AA39" s="111">
        <v>0</v>
      </c>
      <c r="AB39" s="111">
        <v>0</v>
      </c>
      <c r="AC39" s="111">
        <v>0</v>
      </c>
      <c r="AD39" s="112">
        <v>0</v>
      </c>
      <c r="AE39" s="112">
        <v>0</v>
      </c>
      <c r="AF39" s="112">
        <v>0</v>
      </c>
      <c r="AG39" s="112">
        <v>0</v>
      </c>
      <c r="AH39" s="112">
        <v>0</v>
      </c>
      <c r="AI39" s="112">
        <v>0</v>
      </c>
      <c r="AJ39" s="112">
        <v>0</v>
      </c>
      <c r="AK39" s="112">
        <v>0</v>
      </c>
      <c r="AL39" s="112">
        <v>0</v>
      </c>
      <c r="AM39" s="112">
        <v>0</v>
      </c>
    </row>
    <row r="40" spans="1:39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122">
        <v>437</v>
      </c>
      <c r="I40" s="122">
        <v>362</v>
      </c>
      <c r="J40" s="122">
        <v>8</v>
      </c>
      <c r="K40" s="122">
        <v>37</v>
      </c>
      <c r="L40" s="122">
        <v>45</v>
      </c>
      <c r="M40" s="122">
        <v>300</v>
      </c>
      <c r="N40" s="122">
        <v>9</v>
      </c>
      <c r="O40" s="122">
        <v>25</v>
      </c>
      <c r="P40" s="122">
        <v>25</v>
      </c>
      <c r="Q40" s="122">
        <v>25</v>
      </c>
      <c r="R40" s="13"/>
      <c r="S40" s="126">
        <v>437</v>
      </c>
      <c r="T40" s="111">
        <v>109</v>
      </c>
      <c r="U40" s="111">
        <v>109</v>
      </c>
      <c r="V40" s="111">
        <v>109</v>
      </c>
      <c r="W40" s="111">
        <v>110</v>
      </c>
      <c r="X40" s="111"/>
      <c r="Y40" s="111">
        <v>437</v>
      </c>
      <c r="Z40" s="111">
        <v>109</v>
      </c>
      <c r="AA40" s="111">
        <v>109</v>
      </c>
      <c r="AB40" s="111">
        <v>109</v>
      </c>
      <c r="AC40" s="111">
        <v>110</v>
      </c>
      <c r="AD40" s="112">
        <v>235</v>
      </c>
      <c r="AE40" s="112">
        <v>59</v>
      </c>
      <c r="AF40" s="112">
        <v>59</v>
      </c>
      <c r="AG40" s="112">
        <v>59</v>
      </c>
      <c r="AH40" s="112">
        <v>58</v>
      </c>
      <c r="AI40" s="112">
        <v>202</v>
      </c>
      <c r="AJ40" s="112">
        <v>50</v>
      </c>
      <c r="AK40" s="112">
        <v>50</v>
      </c>
      <c r="AL40" s="112">
        <v>50</v>
      </c>
      <c r="AM40" s="112">
        <v>52</v>
      </c>
    </row>
    <row r="41" spans="1:39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122">
        <v>2000</v>
      </c>
      <c r="I41" s="122">
        <v>500</v>
      </c>
      <c r="J41" s="122">
        <v>167</v>
      </c>
      <c r="K41" s="122"/>
      <c r="L41" s="122">
        <v>167</v>
      </c>
      <c r="M41" s="122"/>
      <c r="N41" s="122">
        <v>166</v>
      </c>
      <c r="O41" s="122">
        <v>500</v>
      </c>
      <c r="P41" s="122">
        <v>500</v>
      </c>
      <c r="Q41" s="122">
        <v>500</v>
      </c>
      <c r="R41" s="13">
        <v>300</v>
      </c>
      <c r="S41" s="126">
        <v>2300</v>
      </c>
      <c r="T41" s="111">
        <v>725</v>
      </c>
      <c r="U41" s="111">
        <v>575</v>
      </c>
      <c r="V41" s="111">
        <v>500</v>
      </c>
      <c r="W41" s="111">
        <v>500</v>
      </c>
      <c r="X41" s="111"/>
      <c r="Y41" s="111">
        <v>2300</v>
      </c>
      <c r="Z41" s="111">
        <v>575</v>
      </c>
      <c r="AA41" s="111">
        <v>575</v>
      </c>
      <c r="AB41" s="111">
        <v>575</v>
      </c>
      <c r="AC41" s="111">
        <v>575</v>
      </c>
      <c r="AD41" s="112">
        <v>1923</v>
      </c>
      <c r="AE41" s="112">
        <v>481</v>
      </c>
      <c r="AF41" s="112">
        <v>481</v>
      </c>
      <c r="AG41" s="112">
        <v>481</v>
      </c>
      <c r="AH41" s="112">
        <v>480</v>
      </c>
      <c r="AI41" s="112">
        <v>377</v>
      </c>
      <c r="AJ41" s="112">
        <v>94</v>
      </c>
      <c r="AK41" s="112">
        <v>94</v>
      </c>
      <c r="AL41" s="112">
        <v>94</v>
      </c>
      <c r="AM41" s="112">
        <v>95</v>
      </c>
    </row>
    <row r="42" spans="1:39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122">
        <v>12635</v>
      </c>
      <c r="I42" s="122">
        <v>3234</v>
      </c>
      <c r="J42" s="122">
        <v>1045</v>
      </c>
      <c r="K42" s="122"/>
      <c r="L42" s="122">
        <v>1045</v>
      </c>
      <c r="M42" s="122">
        <v>100</v>
      </c>
      <c r="N42" s="122">
        <v>1044</v>
      </c>
      <c r="O42" s="122">
        <v>3134</v>
      </c>
      <c r="P42" s="122">
        <v>3134</v>
      </c>
      <c r="Q42" s="122">
        <v>3133</v>
      </c>
      <c r="R42" s="13">
        <v>-276</v>
      </c>
      <c r="S42" s="126">
        <v>12359</v>
      </c>
      <c r="T42" s="111">
        <v>2952</v>
      </c>
      <c r="U42" s="111">
        <v>3090</v>
      </c>
      <c r="V42" s="111">
        <v>3159</v>
      </c>
      <c r="W42" s="111">
        <v>3158</v>
      </c>
      <c r="X42" s="111"/>
      <c r="Y42" s="111">
        <v>12359</v>
      </c>
      <c r="Z42" s="111">
        <v>3090</v>
      </c>
      <c r="AA42" s="111">
        <v>3090</v>
      </c>
      <c r="AB42" s="111">
        <v>3090</v>
      </c>
      <c r="AC42" s="111">
        <v>3089</v>
      </c>
      <c r="AD42" s="112">
        <v>9160</v>
      </c>
      <c r="AE42" s="112">
        <v>2290</v>
      </c>
      <c r="AF42" s="112">
        <v>2290</v>
      </c>
      <c r="AG42" s="112">
        <v>2290</v>
      </c>
      <c r="AH42" s="112">
        <v>2290</v>
      </c>
      <c r="AI42" s="112">
        <v>3199</v>
      </c>
      <c r="AJ42" s="112">
        <v>800</v>
      </c>
      <c r="AK42" s="112">
        <v>800</v>
      </c>
      <c r="AL42" s="112">
        <v>800</v>
      </c>
      <c r="AM42" s="112">
        <v>799</v>
      </c>
    </row>
    <row r="43" spans="1:39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122">
        <v>0</v>
      </c>
      <c r="I43" s="122">
        <v>0</v>
      </c>
      <c r="J43" s="122">
        <v>0</v>
      </c>
      <c r="K43" s="122"/>
      <c r="L43" s="122">
        <v>0</v>
      </c>
      <c r="M43" s="122"/>
      <c r="N43" s="122">
        <v>0</v>
      </c>
      <c r="O43" s="122">
        <v>0</v>
      </c>
      <c r="P43" s="122">
        <v>0</v>
      </c>
      <c r="Q43" s="122">
        <v>0</v>
      </c>
      <c r="R43" s="13"/>
      <c r="S43" s="126">
        <v>0</v>
      </c>
      <c r="T43" s="111">
        <v>0</v>
      </c>
      <c r="U43" s="111">
        <v>0</v>
      </c>
      <c r="V43" s="111">
        <v>0</v>
      </c>
      <c r="W43" s="111">
        <v>0</v>
      </c>
      <c r="X43" s="111"/>
      <c r="Y43" s="111">
        <v>0</v>
      </c>
      <c r="Z43" s="111">
        <v>0</v>
      </c>
      <c r="AA43" s="111">
        <v>0</v>
      </c>
      <c r="AB43" s="111">
        <v>0</v>
      </c>
      <c r="AC43" s="111">
        <v>0</v>
      </c>
      <c r="AD43" s="112">
        <v>0</v>
      </c>
      <c r="AE43" s="112">
        <v>0</v>
      </c>
      <c r="AF43" s="112">
        <v>0</v>
      </c>
      <c r="AG43" s="112">
        <v>0</v>
      </c>
      <c r="AH43" s="112">
        <v>0</v>
      </c>
      <c r="AI43" s="112">
        <v>0</v>
      </c>
      <c r="AJ43" s="112">
        <v>0</v>
      </c>
      <c r="AK43" s="112">
        <v>0</v>
      </c>
      <c r="AL43" s="112">
        <v>0</v>
      </c>
      <c r="AM43" s="112">
        <v>0</v>
      </c>
    </row>
    <row r="44" spans="1:39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122">
        <v>1584</v>
      </c>
      <c r="I44" s="122">
        <v>459</v>
      </c>
      <c r="J44" s="122">
        <v>125</v>
      </c>
      <c r="K44" s="122"/>
      <c r="L44" s="122">
        <v>125</v>
      </c>
      <c r="M44" s="122">
        <v>84</v>
      </c>
      <c r="N44" s="122">
        <v>125</v>
      </c>
      <c r="O44" s="122">
        <v>375</v>
      </c>
      <c r="P44" s="122">
        <v>375</v>
      </c>
      <c r="Q44" s="122">
        <v>375</v>
      </c>
      <c r="R44" s="13"/>
      <c r="S44" s="126">
        <v>1584</v>
      </c>
      <c r="T44" s="111">
        <v>396</v>
      </c>
      <c r="U44" s="111">
        <v>396</v>
      </c>
      <c r="V44" s="111">
        <v>396</v>
      </c>
      <c r="W44" s="111">
        <v>396</v>
      </c>
      <c r="X44" s="111">
        <v>1583</v>
      </c>
      <c r="Y44" s="111">
        <v>3167</v>
      </c>
      <c r="Z44" s="111">
        <v>1188</v>
      </c>
      <c r="AA44" s="111">
        <v>1188</v>
      </c>
      <c r="AB44" s="111">
        <v>396</v>
      </c>
      <c r="AC44" s="111">
        <v>395</v>
      </c>
      <c r="AD44" s="112">
        <v>2670</v>
      </c>
      <c r="AE44" s="112">
        <v>1001</v>
      </c>
      <c r="AF44" s="112">
        <v>1001</v>
      </c>
      <c r="AG44" s="112">
        <v>334</v>
      </c>
      <c r="AH44" s="112">
        <v>334</v>
      </c>
      <c r="AI44" s="112">
        <v>497</v>
      </c>
      <c r="AJ44" s="112">
        <v>187</v>
      </c>
      <c r="AK44" s="112">
        <v>187</v>
      </c>
      <c r="AL44" s="112">
        <v>62</v>
      </c>
      <c r="AM44" s="112">
        <v>61</v>
      </c>
    </row>
    <row r="45" spans="1:39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122">
        <v>0</v>
      </c>
      <c r="I45" s="122">
        <v>0</v>
      </c>
      <c r="J45" s="122">
        <v>0</v>
      </c>
      <c r="K45" s="122"/>
      <c r="L45" s="122">
        <v>0</v>
      </c>
      <c r="M45" s="122"/>
      <c r="N45" s="122">
        <v>0</v>
      </c>
      <c r="O45" s="122">
        <v>0</v>
      </c>
      <c r="P45" s="122">
        <v>0</v>
      </c>
      <c r="Q45" s="122">
        <v>0</v>
      </c>
      <c r="R45" s="13"/>
      <c r="S45" s="126">
        <v>0</v>
      </c>
      <c r="T45" s="111">
        <v>0</v>
      </c>
      <c r="U45" s="111">
        <v>0</v>
      </c>
      <c r="V45" s="111">
        <v>0</v>
      </c>
      <c r="W45" s="111">
        <v>0</v>
      </c>
      <c r="X45" s="111"/>
      <c r="Y45" s="111">
        <v>0</v>
      </c>
      <c r="Z45" s="111">
        <v>0</v>
      </c>
      <c r="AA45" s="111">
        <v>0</v>
      </c>
      <c r="AB45" s="111">
        <v>0</v>
      </c>
      <c r="AC45" s="111">
        <v>0</v>
      </c>
      <c r="AD45" s="112">
        <v>0</v>
      </c>
      <c r="AE45" s="112">
        <v>0</v>
      </c>
      <c r="AF45" s="112">
        <v>0</v>
      </c>
      <c r="AG45" s="112">
        <v>0</v>
      </c>
      <c r="AH45" s="112">
        <v>0</v>
      </c>
      <c r="AI45" s="112">
        <v>0</v>
      </c>
      <c r="AJ45" s="112">
        <v>0</v>
      </c>
      <c r="AK45" s="112">
        <v>0</v>
      </c>
      <c r="AL45" s="112">
        <v>0</v>
      </c>
      <c r="AM45" s="112">
        <v>0</v>
      </c>
    </row>
    <row r="46" spans="1:39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122">
        <v>0</v>
      </c>
      <c r="I46" s="122">
        <v>0</v>
      </c>
      <c r="J46" s="122">
        <v>0</v>
      </c>
      <c r="K46" s="122"/>
      <c r="L46" s="122">
        <v>0</v>
      </c>
      <c r="M46" s="122"/>
      <c r="N46" s="122">
        <v>0</v>
      </c>
      <c r="O46" s="122">
        <v>0</v>
      </c>
      <c r="P46" s="122">
        <v>0</v>
      </c>
      <c r="Q46" s="122">
        <v>0</v>
      </c>
      <c r="R46" s="13"/>
      <c r="S46" s="126">
        <v>0</v>
      </c>
      <c r="T46" s="111">
        <v>0</v>
      </c>
      <c r="U46" s="111">
        <v>0</v>
      </c>
      <c r="V46" s="111">
        <v>0</v>
      </c>
      <c r="W46" s="111">
        <v>0</v>
      </c>
      <c r="X46" s="111"/>
      <c r="Y46" s="111">
        <v>0</v>
      </c>
      <c r="Z46" s="111">
        <v>0</v>
      </c>
      <c r="AA46" s="111">
        <v>0</v>
      </c>
      <c r="AB46" s="111">
        <v>0</v>
      </c>
      <c r="AC46" s="111">
        <v>0</v>
      </c>
      <c r="AD46" s="112">
        <v>0</v>
      </c>
      <c r="AE46" s="112">
        <v>0</v>
      </c>
      <c r="AF46" s="112">
        <v>0</v>
      </c>
      <c r="AG46" s="112">
        <v>0</v>
      </c>
      <c r="AH46" s="112">
        <v>0</v>
      </c>
      <c r="AI46" s="112">
        <v>0</v>
      </c>
      <c r="AJ46" s="112">
        <v>0</v>
      </c>
      <c r="AK46" s="112">
        <v>0</v>
      </c>
      <c r="AL46" s="112">
        <v>0</v>
      </c>
      <c r="AM46" s="112">
        <v>0</v>
      </c>
    </row>
    <row r="47" spans="1:39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122">
        <v>0</v>
      </c>
      <c r="I47" s="122">
        <v>0</v>
      </c>
      <c r="J47" s="122">
        <v>0</v>
      </c>
      <c r="K47" s="122"/>
      <c r="L47" s="122">
        <v>0</v>
      </c>
      <c r="M47" s="122"/>
      <c r="N47" s="122">
        <v>0</v>
      </c>
      <c r="O47" s="122">
        <v>0</v>
      </c>
      <c r="P47" s="122">
        <v>0</v>
      </c>
      <c r="Q47" s="122">
        <v>0</v>
      </c>
      <c r="R47" s="13"/>
      <c r="S47" s="126">
        <v>0</v>
      </c>
      <c r="T47" s="111">
        <v>0</v>
      </c>
      <c r="U47" s="111">
        <v>0</v>
      </c>
      <c r="V47" s="111">
        <v>0</v>
      </c>
      <c r="W47" s="111">
        <v>0</v>
      </c>
      <c r="X47" s="111"/>
      <c r="Y47" s="111">
        <v>0</v>
      </c>
      <c r="Z47" s="111">
        <v>0</v>
      </c>
      <c r="AA47" s="111">
        <v>0</v>
      </c>
      <c r="AB47" s="111">
        <v>0</v>
      </c>
      <c r="AC47" s="111">
        <v>0</v>
      </c>
      <c r="AD47" s="112">
        <v>0</v>
      </c>
      <c r="AE47" s="112">
        <v>0</v>
      </c>
      <c r="AF47" s="112">
        <v>0</v>
      </c>
      <c r="AG47" s="112">
        <v>0</v>
      </c>
      <c r="AH47" s="112">
        <v>0</v>
      </c>
      <c r="AI47" s="112">
        <v>0</v>
      </c>
      <c r="AJ47" s="112">
        <v>0</v>
      </c>
      <c r="AK47" s="112">
        <v>0</v>
      </c>
      <c r="AL47" s="112">
        <v>0</v>
      </c>
      <c r="AM47" s="112">
        <v>0</v>
      </c>
    </row>
    <row r="48" spans="1:39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122">
        <v>0</v>
      </c>
      <c r="I48" s="122">
        <v>0</v>
      </c>
      <c r="J48" s="122">
        <v>0</v>
      </c>
      <c r="K48" s="122"/>
      <c r="L48" s="122">
        <v>0</v>
      </c>
      <c r="M48" s="122"/>
      <c r="N48" s="122">
        <v>0</v>
      </c>
      <c r="O48" s="122">
        <v>0</v>
      </c>
      <c r="P48" s="122">
        <v>0</v>
      </c>
      <c r="Q48" s="122">
        <v>0</v>
      </c>
      <c r="R48" s="13"/>
      <c r="S48" s="126">
        <v>0</v>
      </c>
      <c r="T48" s="111">
        <v>0</v>
      </c>
      <c r="U48" s="111">
        <v>0</v>
      </c>
      <c r="V48" s="111">
        <v>0</v>
      </c>
      <c r="W48" s="111">
        <v>0</v>
      </c>
      <c r="X48" s="111"/>
      <c r="Y48" s="111">
        <v>0</v>
      </c>
      <c r="Z48" s="111">
        <v>0</v>
      </c>
      <c r="AA48" s="111">
        <v>0</v>
      </c>
      <c r="AB48" s="111">
        <v>0</v>
      </c>
      <c r="AC48" s="111">
        <v>0</v>
      </c>
      <c r="AD48" s="112">
        <v>0</v>
      </c>
      <c r="AE48" s="112">
        <v>0</v>
      </c>
      <c r="AF48" s="112">
        <v>0</v>
      </c>
      <c r="AG48" s="112">
        <v>0</v>
      </c>
      <c r="AH48" s="112">
        <v>0</v>
      </c>
      <c r="AI48" s="112">
        <v>0</v>
      </c>
      <c r="AJ48" s="112">
        <v>0</v>
      </c>
      <c r="AK48" s="112">
        <v>0</v>
      </c>
      <c r="AL48" s="112">
        <v>0</v>
      </c>
      <c r="AM48" s="112">
        <v>0</v>
      </c>
    </row>
    <row r="49" spans="1:39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122">
        <v>1500</v>
      </c>
      <c r="I49" s="122">
        <v>375</v>
      </c>
      <c r="J49" s="122">
        <v>125</v>
      </c>
      <c r="K49" s="122"/>
      <c r="L49" s="122">
        <v>125</v>
      </c>
      <c r="M49" s="122"/>
      <c r="N49" s="122">
        <v>125</v>
      </c>
      <c r="O49" s="122">
        <v>375</v>
      </c>
      <c r="P49" s="122">
        <v>375</v>
      </c>
      <c r="Q49" s="122">
        <v>375</v>
      </c>
      <c r="R49" s="13">
        <v>300</v>
      </c>
      <c r="S49" s="126">
        <v>1800</v>
      </c>
      <c r="T49" s="111">
        <v>600</v>
      </c>
      <c r="U49" s="111">
        <v>450</v>
      </c>
      <c r="V49" s="111">
        <v>375</v>
      </c>
      <c r="W49" s="111">
        <v>375</v>
      </c>
      <c r="X49" s="111"/>
      <c r="Y49" s="111">
        <v>1800</v>
      </c>
      <c r="Z49" s="111">
        <v>450</v>
      </c>
      <c r="AA49" s="111">
        <v>450</v>
      </c>
      <c r="AB49" s="111">
        <v>450</v>
      </c>
      <c r="AC49" s="111">
        <v>450</v>
      </c>
      <c r="AD49" s="112">
        <v>775</v>
      </c>
      <c r="AE49" s="112">
        <v>194</v>
      </c>
      <c r="AF49" s="112">
        <v>194</v>
      </c>
      <c r="AG49" s="112">
        <v>194</v>
      </c>
      <c r="AH49" s="112">
        <v>193</v>
      </c>
      <c r="AI49" s="112">
        <v>1025</v>
      </c>
      <c r="AJ49" s="112">
        <v>256</v>
      </c>
      <c r="AK49" s="112">
        <v>256</v>
      </c>
      <c r="AL49" s="112">
        <v>256</v>
      </c>
      <c r="AM49" s="112">
        <v>257</v>
      </c>
    </row>
    <row r="50" spans="1:39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122">
        <v>4353</v>
      </c>
      <c r="I50" s="122">
        <v>1089</v>
      </c>
      <c r="J50" s="122">
        <v>404</v>
      </c>
      <c r="K50" s="122">
        <v>-124</v>
      </c>
      <c r="L50" s="122">
        <v>280</v>
      </c>
      <c r="M50" s="122"/>
      <c r="N50" s="122">
        <v>405</v>
      </c>
      <c r="O50" s="122">
        <v>1088</v>
      </c>
      <c r="P50" s="122">
        <v>1088</v>
      </c>
      <c r="Q50" s="122">
        <v>1088</v>
      </c>
      <c r="R50" s="13"/>
      <c r="S50" s="126">
        <v>4353</v>
      </c>
      <c r="T50" s="111">
        <v>1088</v>
      </c>
      <c r="U50" s="111">
        <v>1088</v>
      </c>
      <c r="V50" s="111">
        <v>1088</v>
      </c>
      <c r="W50" s="111">
        <v>1089</v>
      </c>
      <c r="X50" s="111">
        <v>-1100</v>
      </c>
      <c r="Y50" s="111">
        <v>3253</v>
      </c>
      <c r="Z50" s="111">
        <v>538</v>
      </c>
      <c r="AA50" s="111">
        <v>538</v>
      </c>
      <c r="AB50" s="111">
        <v>1088</v>
      </c>
      <c r="AC50" s="111">
        <v>1089</v>
      </c>
      <c r="AD50" s="112">
        <v>1435</v>
      </c>
      <c r="AE50" s="112">
        <v>237</v>
      </c>
      <c r="AF50" s="112">
        <v>237</v>
      </c>
      <c r="AG50" s="112">
        <v>480</v>
      </c>
      <c r="AH50" s="112">
        <v>481</v>
      </c>
      <c r="AI50" s="112">
        <v>1818</v>
      </c>
      <c r="AJ50" s="112">
        <v>301</v>
      </c>
      <c r="AK50" s="112">
        <v>301</v>
      </c>
      <c r="AL50" s="112">
        <v>608</v>
      </c>
      <c r="AM50" s="112">
        <v>608</v>
      </c>
    </row>
    <row r="51" spans="1:39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122">
        <v>0</v>
      </c>
      <c r="I51" s="122">
        <v>0</v>
      </c>
      <c r="J51" s="122">
        <v>0</v>
      </c>
      <c r="K51" s="122"/>
      <c r="L51" s="122">
        <v>0</v>
      </c>
      <c r="M51" s="122"/>
      <c r="N51" s="122">
        <v>0</v>
      </c>
      <c r="O51" s="122">
        <v>0</v>
      </c>
      <c r="P51" s="122">
        <v>0</v>
      </c>
      <c r="Q51" s="122">
        <v>0</v>
      </c>
      <c r="R51" s="13"/>
      <c r="S51" s="126">
        <v>0</v>
      </c>
      <c r="T51" s="111">
        <v>0</v>
      </c>
      <c r="U51" s="111">
        <v>0</v>
      </c>
      <c r="V51" s="111">
        <v>0</v>
      </c>
      <c r="W51" s="111">
        <v>0</v>
      </c>
      <c r="X51" s="111"/>
      <c r="Y51" s="111">
        <v>0</v>
      </c>
      <c r="Z51" s="111">
        <v>0</v>
      </c>
      <c r="AA51" s="111">
        <v>0</v>
      </c>
      <c r="AB51" s="111">
        <v>0</v>
      </c>
      <c r="AC51" s="111">
        <v>0</v>
      </c>
      <c r="AD51" s="112">
        <v>0</v>
      </c>
      <c r="AE51" s="112">
        <v>0</v>
      </c>
      <c r="AF51" s="112">
        <v>0</v>
      </c>
      <c r="AG51" s="112">
        <v>0</v>
      </c>
      <c r="AH51" s="112">
        <v>0</v>
      </c>
      <c r="AI51" s="112">
        <v>0</v>
      </c>
      <c r="AJ51" s="112">
        <v>0</v>
      </c>
      <c r="AK51" s="112">
        <v>0</v>
      </c>
      <c r="AL51" s="112">
        <v>0</v>
      </c>
      <c r="AM51" s="112">
        <v>0</v>
      </c>
    </row>
    <row r="52" spans="1:39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122">
        <v>0</v>
      </c>
      <c r="I52" s="122">
        <v>0</v>
      </c>
      <c r="J52" s="122">
        <v>0</v>
      </c>
      <c r="K52" s="122"/>
      <c r="L52" s="122">
        <v>0</v>
      </c>
      <c r="M52" s="122"/>
      <c r="N52" s="122">
        <v>0</v>
      </c>
      <c r="O52" s="122">
        <v>0</v>
      </c>
      <c r="P52" s="122">
        <v>0</v>
      </c>
      <c r="Q52" s="122">
        <v>0</v>
      </c>
      <c r="R52" s="13"/>
      <c r="S52" s="126">
        <v>0</v>
      </c>
      <c r="T52" s="111">
        <v>0</v>
      </c>
      <c r="U52" s="111">
        <v>0</v>
      </c>
      <c r="V52" s="111">
        <v>0</v>
      </c>
      <c r="W52" s="111">
        <v>0</v>
      </c>
      <c r="X52" s="111"/>
      <c r="Y52" s="111">
        <v>0</v>
      </c>
      <c r="Z52" s="111">
        <v>0</v>
      </c>
      <c r="AA52" s="111">
        <v>0</v>
      </c>
      <c r="AB52" s="111">
        <v>0</v>
      </c>
      <c r="AC52" s="111">
        <v>0</v>
      </c>
      <c r="AD52" s="112">
        <v>0</v>
      </c>
      <c r="AE52" s="112">
        <v>0</v>
      </c>
      <c r="AF52" s="112">
        <v>0</v>
      </c>
      <c r="AG52" s="112">
        <v>0</v>
      </c>
      <c r="AH52" s="112">
        <v>0</v>
      </c>
      <c r="AI52" s="112">
        <v>0</v>
      </c>
      <c r="AJ52" s="112">
        <v>0</v>
      </c>
      <c r="AK52" s="112">
        <v>0</v>
      </c>
      <c r="AL52" s="112">
        <v>0</v>
      </c>
      <c r="AM52" s="112">
        <v>0</v>
      </c>
    </row>
    <row r="53" spans="1:39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122">
        <v>0</v>
      </c>
      <c r="I53" s="122">
        <v>0</v>
      </c>
      <c r="J53" s="122">
        <v>0</v>
      </c>
      <c r="K53" s="122"/>
      <c r="L53" s="122">
        <v>0</v>
      </c>
      <c r="M53" s="122"/>
      <c r="N53" s="122">
        <v>0</v>
      </c>
      <c r="O53" s="122">
        <v>0</v>
      </c>
      <c r="P53" s="122">
        <v>0</v>
      </c>
      <c r="Q53" s="122">
        <v>0</v>
      </c>
      <c r="R53" s="13"/>
      <c r="S53" s="126">
        <v>0</v>
      </c>
      <c r="T53" s="111">
        <v>0</v>
      </c>
      <c r="U53" s="111">
        <v>0</v>
      </c>
      <c r="V53" s="111">
        <v>0</v>
      </c>
      <c r="W53" s="111">
        <v>0</v>
      </c>
      <c r="X53" s="111"/>
      <c r="Y53" s="111">
        <v>0</v>
      </c>
      <c r="Z53" s="111">
        <v>0</v>
      </c>
      <c r="AA53" s="111">
        <v>0</v>
      </c>
      <c r="AB53" s="111">
        <v>0</v>
      </c>
      <c r="AC53" s="111">
        <v>0</v>
      </c>
      <c r="AD53" s="112">
        <v>0</v>
      </c>
      <c r="AE53" s="112">
        <v>0</v>
      </c>
      <c r="AF53" s="112">
        <v>0</v>
      </c>
      <c r="AG53" s="112">
        <v>0</v>
      </c>
      <c r="AH53" s="112">
        <v>0</v>
      </c>
      <c r="AI53" s="112">
        <v>0</v>
      </c>
      <c r="AJ53" s="112">
        <v>0</v>
      </c>
      <c r="AK53" s="112">
        <v>0</v>
      </c>
      <c r="AL53" s="112">
        <v>0</v>
      </c>
      <c r="AM53" s="112">
        <v>0</v>
      </c>
    </row>
    <row r="54" spans="1:39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122">
        <v>0</v>
      </c>
      <c r="I54" s="122">
        <v>0</v>
      </c>
      <c r="J54" s="122">
        <v>0</v>
      </c>
      <c r="K54" s="122"/>
      <c r="L54" s="122">
        <v>0</v>
      </c>
      <c r="M54" s="122"/>
      <c r="N54" s="122">
        <v>0</v>
      </c>
      <c r="O54" s="122">
        <v>0</v>
      </c>
      <c r="P54" s="122">
        <v>0</v>
      </c>
      <c r="Q54" s="122">
        <v>0</v>
      </c>
      <c r="R54" s="13"/>
      <c r="S54" s="126">
        <v>0</v>
      </c>
      <c r="T54" s="111">
        <v>0</v>
      </c>
      <c r="U54" s="111">
        <v>0</v>
      </c>
      <c r="V54" s="111">
        <v>0</v>
      </c>
      <c r="W54" s="111">
        <v>0</v>
      </c>
      <c r="X54" s="111"/>
      <c r="Y54" s="111">
        <v>0</v>
      </c>
      <c r="Z54" s="111">
        <v>0</v>
      </c>
      <c r="AA54" s="111">
        <v>0</v>
      </c>
      <c r="AB54" s="111">
        <v>0</v>
      </c>
      <c r="AC54" s="111">
        <v>0</v>
      </c>
      <c r="AD54" s="112">
        <v>0</v>
      </c>
      <c r="AE54" s="112">
        <v>0</v>
      </c>
      <c r="AF54" s="112">
        <v>0</v>
      </c>
      <c r="AG54" s="112">
        <v>0</v>
      </c>
      <c r="AH54" s="112">
        <v>0</v>
      </c>
      <c r="AI54" s="112">
        <v>0</v>
      </c>
      <c r="AJ54" s="112">
        <v>0</v>
      </c>
      <c r="AK54" s="112">
        <v>0</v>
      </c>
      <c r="AL54" s="112">
        <v>0</v>
      </c>
      <c r="AM54" s="112">
        <v>0</v>
      </c>
    </row>
    <row r="55" spans="1:39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122">
        <v>800</v>
      </c>
      <c r="I55" s="122">
        <v>200</v>
      </c>
      <c r="J55" s="122">
        <v>67</v>
      </c>
      <c r="K55" s="122"/>
      <c r="L55" s="122">
        <v>67</v>
      </c>
      <c r="M55" s="122"/>
      <c r="N55" s="122">
        <v>66</v>
      </c>
      <c r="O55" s="122">
        <v>200</v>
      </c>
      <c r="P55" s="122">
        <v>200</v>
      </c>
      <c r="Q55" s="122">
        <v>200</v>
      </c>
      <c r="R55" s="13"/>
      <c r="S55" s="126">
        <v>800</v>
      </c>
      <c r="T55" s="111">
        <v>200</v>
      </c>
      <c r="U55" s="111">
        <v>200</v>
      </c>
      <c r="V55" s="111">
        <v>200</v>
      </c>
      <c r="W55" s="111">
        <v>200</v>
      </c>
      <c r="X55" s="111"/>
      <c r="Y55" s="111">
        <v>800</v>
      </c>
      <c r="Z55" s="111">
        <v>200</v>
      </c>
      <c r="AA55" s="111">
        <v>200</v>
      </c>
      <c r="AB55" s="111">
        <v>200</v>
      </c>
      <c r="AC55" s="111">
        <v>200</v>
      </c>
      <c r="AD55" s="112">
        <v>0</v>
      </c>
      <c r="AE55" s="112">
        <v>0</v>
      </c>
      <c r="AF55" s="112">
        <v>0</v>
      </c>
      <c r="AG55" s="112">
        <v>0</v>
      </c>
      <c r="AH55" s="112">
        <v>0</v>
      </c>
      <c r="AI55" s="112">
        <v>800</v>
      </c>
      <c r="AJ55" s="112">
        <v>200</v>
      </c>
      <c r="AK55" s="112">
        <v>200</v>
      </c>
      <c r="AL55" s="112">
        <v>200</v>
      </c>
      <c r="AM55" s="112">
        <v>200</v>
      </c>
    </row>
    <row r="56" spans="1:39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122">
        <v>0</v>
      </c>
      <c r="I56" s="122">
        <v>0</v>
      </c>
      <c r="J56" s="122">
        <v>0</v>
      </c>
      <c r="K56" s="122"/>
      <c r="L56" s="122">
        <v>0</v>
      </c>
      <c r="M56" s="122"/>
      <c r="N56" s="122">
        <v>0</v>
      </c>
      <c r="O56" s="122">
        <v>0</v>
      </c>
      <c r="P56" s="122">
        <v>0</v>
      </c>
      <c r="Q56" s="122">
        <v>0</v>
      </c>
      <c r="R56" s="13"/>
      <c r="S56" s="126">
        <v>0</v>
      </c>
      <c r="T56" s="111">
        <v>0</v>
      </c>
      <c r="U56" s="111">
        <v>0</v>
      </c>
      <c r="V56" s="111">
        <v>0</v>
      </c>
      <c r="W56" s="111">
        <v>0</v>
      </c>
      <c r="X56" s="111"/>
      <c r="Y56" s="111">
        <v>0</v>
      </c>
      <c r="Z56" s="111">
        <v>0</v>
      </c>
      <c r="AA56" s="111">
        <v>0</v>
      </c>
      <c r="AB56" s="111">
        <v>0</v>
      </c>
      <c r="AC56" s="111">
        <v>0</v>
      </c>
      <c r="AD56" s="112">
        <v>0</v>
      </c>
      <c r="AE56" s="112">
        <v>0</v>
      </c>
      <c r="AF56" s="112">
        <v>0</v>
      </c>
      <c r="AG56" s="112">
        <v>0</v>
      </c>
      <c r="AH56" s="112">
        <v>0</v>
      </c>
      <c r="AI56" s="112">
        <v>0</v>
      </c>
      <c r="AJ56" s="112">
        <v>0</v>
      </c>
      <c r="AK56" s="112">
        <v>0</v>
      </c>
      <c r="AL56" s="112">
        <v>0</v>
      </c>
      <c r="AM56" s="112">
        <v>0</v>
      </c>
    </row>
    <row r="57" spans="1:39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122">
        <v>0</v>
      </c>
      <c r="I57" s="122">
        <v>0</v>
      </c>
      <c r="J57" s="122">
        <v>0</v>
      </c>
      <c r="K57" s="122"/>
      <c r="L57" s="122">
        <v>0</v>
      </c>
      <c r="M57" s="122"/>
      <c r="N57" s="122">
        <v>0</v>
      </c>
      <c r="O57" s="122">
        <v>0</v>
      </c>
      <c r="P57" s="122">
        <v>0</v>
      </c>
      <c r="Q57" s="122">
        <v>0</v>
      </c>
      <c r="R57" s="13"/>
      <c r="S57" s="126">
        <v>0</v>
      </c>
      <c r="T57" s="111">
        <v>0</v>
      </c>
      <c r="U57" s="111">
        <v>0</v>
      </c>
      <c r="V57" s="111">
        <v>0</v>
      </c>
      <c r="W57" s="111">
        <v>0</v>
      </c>
      <c r="X57" s="111"/>
      <c r="Y57" s="111">
        <v>0</v>
      </c>
      <c r="Z57" s="111">
        <v>0</v>
      </c>
      <c r="AA57" s="111">
        <v>0</v>
      </c>
      <c r="AB57" s="111">
        <v>0</v>
      </c>
      <c r="AC57" s="111">
        <v>0</v>
      </c>
      <c r="AD57" s="112">
        <v>0</v>
      </c>
      <c r="AE57" s="112">
        <v>0</v>
      </c>
      <c r="AF57" s="112">
        <v>0</v>
      </c>
      <c r="AG57" s="112">
        <v>0</v>
      </c>
      <c r="AH57" s="112">
        <v>0</v>
      </c>
      <c r="AI57" s="112">
        <v>0</v>
      </c>
      <c r="AJ57" s="112">
        <v>0</v>
      </c>
      <c r="AK57" s="112">
        <v>0</v>
      </c>
      <c r="AL57" s="112">
        <v>0</v>
      </c>
      <c r="AM57" s="112">
        <v>0</v>
      </c>
    </row>
    <row r="58" spans="1:39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122">
        <v>0</v>
      </c>
      <c r="I58" s="122">
        <v>0</v>
      </c>
      <c r="J58" s="122">
        <v>0</v>
      </c>
      <c r="K58" s="122"/>
      <c r="L58" s="122">
        <v>0</v>
      </c>
      <c r="M58" s="122"/>
      <c r="N58" s="122">
        <v>0</v>
      </c>
      <c r="O58" s="122">
        <v>0</v>
      </c>
      <c r="P58" s="122">
        <v>0</v>
      </c>
      <c r="Q58" s="122">
        <v>0</v>
      </c>
      <c r="R58" s="13"/>
      <c r="S58" s="126">
        <v>0</v>
      </c>
      <c r="T58" s="111">
        <v>0</v>
      </c>
      <c r="U58" s="111">
        <v>0</v>
      </c>
      <c r="V58" s="111">
        <v>0</v>
      </c>
      <c r="W58" s="111">
        <v>0</v>
      </c>
      <c r="X58" s="111"/>
      <c r="Y58" s="111">
        <v>0</v>
      </c>
      <c r="Z58" s="111">
        <v>0</v>
      </c>
      <c r="AA58" s="111">
        <v>0</v>
      </c>
      <c r="AB58" s="111">
        <v>0</v>
      </c>
      <c r="AC58" s="111">
        <v>0</v>
      </c>
      <c r="AD58" s="112">
        <v>0</v>
      </c>
      <c r="AE58" s="112">
        <v>0</v>
      </c>
      <c r="AF58" s="112">
        <v>0</v>
      </c>
      <c r="AG58" s="112">
        <v>0</v>
      </c>
      <c r="AH58" s="112">
        <v>0</v>
      </c>
      <c r="AI58" s="112">
        <v>0</v>
      </c>
      <c r="AJ58" s="112">
        <v>0</v>
      </c>
      <c r="AK58" s="112">
        <v>0</v>
      </c>
      <c r="AL58" s="112">
        <v>0</v>
      </c>
      <c r="AM58" s="112">
        <v>0</v>
      </c>
    </row>
    <row r="59" spans="1:39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122">
        <v>11</v>
      </c>
      <c r="I59" s="122">
        <v>2</v>
      </c>
      <c r="J59" s="122">
        <v>0</v>
      </c>
      <c r="K59" s="122">
        <v>-37</v>
      </c>
      <c r="L59" s="122">
        <v>1</v>
      </c>
      <c r="M59" s="122"/>
      <c r="N59" s="122">
        <v>1</v>
      </c>
      <c r="O59" s="122">
        <v>3</v>
      </c>
      <c r="P59" s="122">
        <v>3</v>
      </c>
      <c r="Q59" s="122">
        <v>3</v>
      </c>
      <c r="R59" s="13"/>
      <c r="S59" s="126">
        <v>11</v>
      </c>
      <c r="T59" s="111">
        <v>3</v>
      </c>
      <c r="U59" s="111">
        <v>3</v>
      </c>
      <c r="V59" s="111">
        <v>3</v>
      </c>
      <c r="W59" s="111">
        <v>2</v>
      </c>
      <c r="X59" s="111"/>
      <c r="Y59" s="111">
        <v>11</v>
      </c>
      <c r="Z59" s="111">
        <v>3</v>
      </c>
      <c r="AA59" s="111">
        <v>3</v>
      </c>
      <c r="AB59" s="111">
        <v>3</v>
      </c>
      <c r="AC59" s="111">
        <v>2</v>
      </c>
      <c r="AD59" s="112">
        <v>0</v>
      </c>
      <c r="AE59" s="112">
        <v>0</v>
      </c>
      <c r="AF59" s="112">
        <v>0</v>
      </c>
      <c r="AG59" s="112">
        <v>0</v>
      </c>
      <c r="AH59" s="112">
        <v>0</v>
      </c>
      <c r="AI59" s="112">
        <v>11</v>
      </c>
      <c r="AJ59" s="112">
        <v>3</v>
      </c>
      <c r="AK59" s="112">
        <v>3</v>
      </c>
      <c r="AL59" s="112">
        <v>3</v>
      </c>
      <c r="AM59" s="112">
        <v>2</v>
      </c>
    </row>
    <row r="60" spans="1:39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122">
        <v>0</v>
      </c>
      <c r="I60" s="122">
        <v>0</v>
      </c>
      <c r="J60" s="122">
        <v>0</v>
      </c>
      <c r="K60" s="122"/>
      <c r="L60" s="122">
        <v>0</v>
      </c>
      <c r="M60" s="122"/>
      <c r="N60" s="122">
        <v>0</v>
      </c>
      <c r="O60" s="122">
        <v>0</v>
      </c>
      <c r="P60" s="122">
        <v>0</v>
      </c>
      <c r="Q60" s="122">
        <v>0</v>
      </c>
      <c r="R60" s="13"/>
      <c r="S60" s="126">
        <v>0</v>
      </c>
      <c r="T60" s="111">
        <v>0</v>
      </c>
      <c r="U60" s="111">
        <v>0</v>
      </c>
      <c r="V60" s="111">
        <v>0</v>
      </c>
      <c r="W60" s="111">
        <v>0</v>
      </c>
      <c r="X60" s="111"/>
      <c r="Y60" s="111">
        <v>0</v>
      </c>
      <c r="Z60" s="111">
        <v>0</v>
      </c>
      <c r="AA60" s="111">
        <v>0</v>
      </c>
      <c r="AB60" s="111">
        <v>0</v>
      </c>
      <c r="AC60" s="111">
        <v>0</v>
      </c>
      <c r="AD60" s="112">
        <v>0</v>
      </c>
      <c r="AE60" s="112">
        <v>0</v>
      </c>
      <c r="AF60" s="112">
        <v>0</v>
      </c>
      <c r="AG60" s="112">
        <v>0</v>
      </c>
      <c r="AH60" s="112">
        <v>0</v>
      </c>
      <c r="AI60" s="112">
        <v>0</v>
      </c>
      <c r="AJ60" s="112">
        <v>0</v>
      </c>
      <c r="AK60" s="112">
        <v>0</v>
      </c>
      <c r="AL60" s="112">
        <v>0</v>
      </c>
      <c r="AM60" s="112">
        <v>0</v>
      </c>
    </row>
    <row r="61" spans="1:39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122">
        <v>0</v>
      </c>
      <c r="I61" s="122">
        <v>0</v>
      </c>
      <c r="J61" s="122">
        <v>0</v>
      </c>
      <c r="K61" s="122"/>
      <c r="L61" s="122">
        <v>0</v>
      </c>
      <c r="M61" s="122"/>
      <c r="N61" s="122">
        <v>0</v>
      </c>
      <c r="O61" s="122">
        <v>0</v>
      </c>
      <c r="P61" s="122">
        <v>0</v>
      </c>
      <c r="Q61" s="122">
        <v>0</v>
      </c>
      <c r="R61" s="13"/>
      <c r="S61" s="126">
        <v>0</v>
      </c>
      <c r="T61" s="111">
        <v>0</v>
      </c>
      <c r="U61" s="111">
        <v>0</v>
      </c>
      <c r="V61" s="111">
        <v>0</v>
      </c>
      <c r="W61" s="111">
        <v>0</v>
      </c>
      <c r="X61" s="111"/>
      <c r="Y61" s="111">
        <v>0</v>
      </c>
      <c r="Z61" s="111">
        <v>0</v>
      </c>
      <c r="AA61" s="111">
        <v>0</v>
      </c>
      <c r="AB61" s="111">
        <v>0</v>
      </c>
      <c r="AC61" s="111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12">
        <v>0</v>
      </c>
      <c r="AK61" s="112">
        <v>0</v>
      </c>
      <c r="AL61" s="112">
        <v>0</v>
      </c>
      <c r="AM61" s="112">
        <v>0</v>
      </c>
    </row>
    <row r="62" spans="1:39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122">
        <v>0</v>
      </c>
      <c r="I62" s="122">
        <v>0</v>
      </c>
      <c r="J62" s="122">
        <v>0</v>
      </c>
      <c r="K62" s="122"/>
      <c r="L62" s="122">
        <v>0</v>
      </c>
      <c r="M62" s="122"/>
      <c r="N62" s="122">
        <v>0</v>
      </c>
      <c r="O62" s="122">
        <v>0</v>
      </c>
      <c r="P62" s="122">
        <v>0</v>
      </c>
      <c r="Q62" s="122">
        <v>0</v>
      </c>
      <c r="R62" s="13"/>
      <c r="S62" s="126">
        <v>0</v>
      </c>
      <c r="T62" s="111">
        <v>0</v>
      </c>
      <c r="U62" s="111">
        <v>0</v>
      </c>
      <c r="V62" s="111">
        <v>0</v>
      </c>
      <c r="W62" s="111">
        <v>0</v>
      </c>
      <c r="X62" s="111"/>
      <c r="Y62" s="111">
        <v>0</v>
      </c>
      <c r="Z62" s="111">
        <v>0</v>
      </c>
      <c r="AA62" s="111">
        <v>0</v>
      </c>
      <c r="AB62" s="111">
        <v>0</v>
      </c>
      <c r="AC62" s="111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12">
        <v>0</v>
      </c>
      <c r="AK62" s="112">
        <v>0</v>
      </c>
      <c r="AL62" s="112">
        <v>0</v>
      </c>
      <c r="AM62" s="112">
        <v>0</v>
      </c>
    </row>
    <row r="63" spans="1:39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122">
        <v>11</v>
      </c>
      <c r="I63" s="122">
        <v>2</v>
      </c>
      <c r="J63" s="122">
        <v>0</v>
      </c>
      <c r="K63" s="122">
        <v>-37</v>
      </c>
      <c r="L63" s="122">
        <v>1</v>
      </c>
      <c r="M63" s="122"/>
      <c r="N63" s="122">
        <v>1</v>
      </c>
      <c r="O63" s="122">
        <v>3</v>
      </c>
      <c r="P63" s="122">
        <v>3</v>
      </c>
      <c r="Q63" s="122">
        <v>3</v>
      </c>
      <c r="R63" s="13"/>
      <c r="S63" s="126">
        <v>11</v>
      </c>
      <c r="T63" s="111">
        <v>3</v>
      </c>
      <c r="U63" s="111">
        <v>3</v>
      </c>
      <c r="V63" s="111">
        <v>3</v>
      </c>
      <c r="W63" s="111">
        <v>2</v>
      </c>
      <c r="X63" s="111"/>
      <c r="Y63" s="111">
        <v>11</v>
      </c>
      <c r="Z63" s="111">
        <v>3</v>
      </c>
      <c r="AA63" s="111">
        <v>3</v>
      </c>
      <c r="AB63" s="111">
        <v>3</v>
      </c>
      <c r="AC63" s="111">
        <v>2</v>
      </c>
      <c r="AD63" s="112">
        <v>0</v>
      </c>
      <c r="AE63" s="112">
        <v>0</v>
      </c>
      <c r="AF63" s="112">
        <v>0</v>
      </c>
      <c r="AG63" s="112">
        <v>0</v>
      </c>
      <c r="AH63" s="112">
        <v>0</v>
      </c>
      <c r="AI63" s="112">
        <v>11</v>
      </c>
      <c r="AJ63" s="112">
        <v>3</v>
      </c>
      <c r="AK63" s="112">
        <v>3</v>
      </c>
      <c r="AL63" s="112">
        <v>3</v>
      </c>
      <c r="AM63" s="112">
        <v>2</v>
      </c>
    </row>
    <row r="64" spans="1:39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122">
        <v>0</v>
      </c>
      <c r="I64" s="122">
        <v>0</v>
      </c>
      <c r="J64" s="122">
        <v>0</v>
      </c>
      <c r="K64" s="122"/>
      <c r="L64" s="122">
        <v>0</v>
      </c>
      <c r="M64" s="122"/>
      <c r="N64" s="122">
        <v>0</v>
      </c>
      <c r="O64" s="122">
        <v>0</v>
      </c>
      <c r="P64" s="122">
        <v>0</v>
      </c>
      <c r="Q64" s="122">
        <v>0</v>
      </c>
      <c r="R64" s="13"/>
      <c r="S64" s="126">
        <v>0</v>
      </c>
      <c r="T64" s="111">
        <v>0</v>
      </c>
      <c r="U64" s="111">
        <v>0</v>
      </c>
      <c r="V64" s="111">
        <v>0</v>
      </c>
      <c r="W64" s="111">
        <v>0</v>
      </c>
      <c r="X64" s="111"/>
      <c r="Y64" s="111">
        <v>0</v>
      </c>
      <c r="Z64" s="111">
        <v>0</v>
      </c>
      <c r="AA64" s="111">
        <v>0</v>
      </c>
      <c r="AB64" s="111">
        <v>0</v>
      </c>
      <c r="AC64" s="111">
        <v>0</v>
      </c>
      <c r="AD64" s="112">
        <v>0</v>
      </c>
      <c r="AE64" s="112">
        <v>0</v>
      </c>
      <c r="AF64" s="112">
        <v>0</v>
      </c>
      <c r="AG64" s="112">
        <v>0</v>
      </c>
      <c r="AH64" s="112">
        <v>0</v>
      </c>
      <c r="AI64" s="112">
        <v>0</v>
      </c>
      <c r="AJ64" s="112">
        <v>0</v>
      </c>
      <c r="AK64" s="112">
        <v>0</v>
      </c>
      <c r="AL64" s="112">
        <v>0</v>
      </c>
      <c r="AM64" s="112">
        <v>0</v>
      </c>
    </row>
    <row r="65" spans="1:39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122">
        <v>0</v>
      </c>
      <c r="I65" s="122">
        <v>0</v>
      </c>
      <c r="J65" s="122">
        <v>0</v>
      </c>
      <c r="K65" s="122"/>
      <c r="L65" s="122">
        <v>0</v>
      </c>
      <c r="M65" s="122"/>
      <c r="N65" s="122">
        <v>0</v>
      </c>
      <c r="O65" s="122">
        <v>0</v>
      </c>
      <c r="P65" s="122">
        <v>0</v>
      </c>
      <c r="Q65" s="122">
        <v>0</v>
      </c>
      <c r="R65" s="13"/>
      <c r="S65" s="126">
        <v>0</v>
      </c>
      <c r="T65" s="111">
        <v>0</v>
      </c>
      <c r="U65" s="111">
        <v>0</v>
      </c>
      <c r="V65" s="111">
        <v>0</v>
      </c>
      <c r="W65" s="111">
        <v>0</v>
      </c>
      <c r="X65" s="111"/>
      <c r="Y65" s="111">
        <v>0</v>
      </c>
      <c r="Z65" s="111">
        <v>0</v>
      </c>
      <c r="AA65" s="111">
        <v>0</v>
      </c>
      <c r="AB65" s="111">
        <v>0</v>
      </c>
      <c r="AC65" s="111">
        <v>0</v>
      </c>
      <c r="AD65" s="112">
        <v>0</v>
      </c>
      <c r="AE65" s="112">
        <v>0</v>
      </c>
      <c r="AF65" s="112">
        <v>0</v>
      </c>
      <c r="AG65" s="112">
        <v>0</v>
      </c>
      <c r="AH65" s="112">
        <v>0</v>
      </c>
      <c r="AI65" s="112">
        <v>0</v>
      </c>
      <c r="AJ65" s="112">
        <v>0</v>
      </c>
      <c r="AK65" s="112">
        <v>0</v>
      </c>
      <c r="AL65" s="112">
        <v>0</v>
      </c>
      <c r="AM65" s="112">
        <v>0</v>
      </c>
    </row>
    <row r="66" spans="1:39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122">
        <v>0</v>
      </c>
      <c r="I66" s="122">
        <v>0</v>
      </c>
      <c r="J66" s="122">
        <v>0</v>
      </c>
      <c r="K66" s="122"/>
      <c r="L66" s="122">
        <v>0</v>
      </c>
      <c r="M66" s="122"/>
      <c r="N66" s="122">
        <v>0</v>
      </c>
      <c r="O66" s="122">
        <v>0</v>
      </c>
      <c r="P66" s="122">
        <v>0</v>
      </c>
      <c r="Q66" s="122">
        <v>0</v>
      </c>
      <c r="R66" s="13"/>
      <c r="S66" s="126">
        <v>0</v>
      </c>
      <c r="T66" s="111">
        <v>0</v>
      </c>
      <c r="U66" s="111">
        <v>0</v>
      </c>
      <c r="V66" s="111">
        <v>0</v>
      </c>
      <c r="W66" s="111">
        <v>0</v>
      </c>
      <c r="X66" s="111"/>
      <c r="Y66" s="111">
        <v>0</v>
      </c>
      <c r="Z66" s="111">
        <v>0</v>
      </c>
      <c r="AA66" s="111">
        <v>0</v>
      </c>
      <c r="AB66" s="111">
        <v>0</v>
      </c>
      <c r="AC66" s="111">
        <v>0</v>
      </c>
      <c r="AD66" s="112">
        <v>0</v>
      </c>
      <c r="AE66" s="112">
        <v>0</v>
      </c>
      <c r="AF66" s="112">
        <v>0</v>
      </c>
      <c r="AG66" s="112">
        <v>0</v>
      </c>
      <c r="AH66" s="112">
        <v>0</v>
      </c>
      <c r="AI66" s="112">
        <v>0</v>
      </c>
      <c r="AJ66" s="112">
        <v>0</v>
      </c>
      <c r="AK66" s="112">
        <v>0</v>
      </c>
      <c r="AL66" s="112">
        <v>0</v>
      </c>
      <c r="AM66" s="112">
        <v>0</v>
      </c>
    </row>
    <row r="67" spans="1:39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122">
        <v>0</v>
      </c>
      <c r="I67" s="122">
        <v>0</v>
      </c>
      <c r="J67" s="122">
        <v>0</v>
      </c>
      <c r="K67" s="122"/>
      <c r="L67" s="122">
        <v>0</v>
      </c>
      <c r="M67" s="122"/>
      <c r="N67" s="122">
        <v>0</v>
      </c>
      <c r="O67" s="122">
        <v>0</v>
      </c>
      <c r="P67" s="122">
        <v>0</v>
      </c>
      <c r="Q67" s="122">
        <v>0</v>
      </c>
      <c r="R67" s="13"/>
      <c r="S67" s="126">
        <v>0</v>
      </c>
      <c r="T67" s="111">
        <v>0</v>
      </c>
      <c r="U67" s="111">
        <v>0</v>
      </c>
      <c r="V67" s="111">
        <v>0</v>
      </c>
      <c r="W67" s="111">
        <v>0</v>
      </c>
      <c r="X67" s="111"/>
      <c r="Y67" s="111">
        <v>0</v>
      </c>
      <c r="Z67" s="111">
        <v>0</v>
      </c>
      <c r="AA67" s="111">
        <v>0</v>
      </c>
      <c r="AB67" s="111">
        <v>0</v>
      </c>
      <c r="AC67" s="111">
        <v>0</v>
      </c>
      <c r="AD67" s="112">
        <v>0</v>
      </c>
      <c r="AE67" s="112">
        <v>0</v>
      </c>
      <c r="AF67" s="112">
        <v>0</v>
      </c>
      <c r="AG67" s="112">
        <v>0</v>
      </c>
      <c r="AH67" s="112">
        <v>0</v>
      </c>
      <c r="AI67" s="112">
        <v>0</v>
      </c>
      <c r="AJ67" s="112">
        <v>0</v>
      </c>
      <c r="AK67" s="112">
        <v>0</v>
      </c>
      <c r="AL67" s="112">
        <v>0</v>
      </c>
      <c r="AM67" s="112">
        <v>0</v>
      </c>
    </row>
    <row r="68" spans="1:39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122">
        <v>85</v>
      </c>
      <c r="I68" s="122">
        <v>49</v>
      </c>
      <c r="J68" s="122">
        <v>4</v>
      </c>
      <c r="K68" s="122">
        <v>37</v>
      </c>
      <c r="L68" s="122">
        <v>41</v>
      </c>
      <c r="M68" s="122"/>
      <c r="N68" s="122">
        <v>4</v>
      </c>
      <c r="O68" s="122">
        <v>12</v>
      </c>
      <c r="P68" s="122">
        <v>12</v>
      </c>
      <c r="Q68" s="122">
        <v>12</v>
      </c>
      <c r="R68" s="13"/>
      <c r="S68" s="126">
        <v>85</v>
      </c>
      <c r="T68" s="111">
        <v>21</v>
      </c>
      <c r="U68" s="111">
        <v>21</v>
      </c>
      <c r="V68" s="111">
        <v>21</v>
      </c>
      <c r="W68" s="111">
        <v>22</v>
      </c>
      <c r="X68" s="111"/>
      <c r="Y68" s="111">
        <v>85</v>
      </c>
      <c r="Z68" s="111">
        <v>21</v>
      </c>
      <c r="AA68" s="111">
        <v>21</v>
      </c>
      <c r="AB68" s="111">
        <v>21</v>
      </c>
      <c r="AC68" s="111">
        <v>22</v>
      </c>
      <c r="AD68" s="112">
        <v>0</v>
      </c>
      <c r="AE68" s="112">
        <v>0</v>
      </c>
      <c r="AF68" s="112">
        <v>0</v>
      </c>
      <c r="AG68" s="112">
        <v>0</v>
      </c>
      <c r="AH68" s="112">
        <v>0</v>
      </c>
      <c r="AI68" s="112">
        <v>85</v>
      </c>
      <c r="AJ68" s="112">
        <v>21</v>
      </c>
      <c r="AK68" s="112">
        <v>21</v>
      </c>
      <c r="AL68" s="112">
        <v>21</v>
      </c>
      <c r="AM68" s="112">
        <v>22</v>
      </c>
    </row>
    <row r="69" spans="1:39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122">
        <v>0</v>
      </c>
      <c r="I69" s="122">
        <v>0</v>
      </c>
      <c r="J69" s="122">
        <v>0</v>
      </c>
      <c r="K69" s="122"/>
      <c r="L69" s="122">
        <v>0</v>
      </c>
      <c r="M69" s="122"/>
      <c r="N69" s="122">
        <v>0</v>
      </c>
      <c r="O69" s="122">
        <v>0</v>
      </c>
      <c r="P69" s="122">
        <v>0</v>
      </c>
      <c r="Q69" s="122">
        <v>0</v>
      </c>
      <c r="R69" s="13"/>
      <c r="S69" s="126">
        <v>0</v>
      </c>
      <c r="T69" s="111">
        <v>0</v>
      </c>
      <c r="U69" s="111">
        <v>0</v>
      </c>
      <c r="V69" s="111">
        <v>0</v>
      </c>
      <c r="W69" s="111">
        <v>0</v>
      </c>
      <c r="X69" s="111"/>
      <c r="Y69" s="111">
        <v>0</v>
      </c>
      <c r="Z69" s="111">
        <v>0</v>
      </c>
      <c r="AA69" s="111">
        <v>0</v>
      </c>
      <c r="AB69" s="111">
        <v>0</v>
      </c>
      <c r="AC69" s="111">
        <v>0</v>
      </c>
      <c r="AD69" s="112">
        <v>0</v>
      </c>
      <c r="AE69" s="112">
        <v>0</v>
      </c>
      <c r="AF69" s="112">
        <v>0</v>
      </c>
      <c r="AG69" s="112">
        <v>0</v>
      </c>
      <c r="AH69" s="112">
        <v>0</v>
      </c>
      <c r="AI69" s="112">
        <v>0</v>
      </c>
      <c r="AJ69" s="112">
        <v>0</v>
      </c>
      <c r="AK69" s="112">
        <v>0</v>
      </c>
      <c r="AL69" s="112">
        <v>0</v>
      </c>
      <c r="AM69" s="112">
        <v>0</v>
      </c>
    </row>
    <row r="70" spans="1:39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122">
        <v>0</v>
      </c>
      <c r="I70" s="122">
        <v>0</v>
      </c>
      <c r="J70" s="122">
        <v>0</v>
      </c>
      <c r="K70" s="122"/>
      <c r="L70" s="122">
        <v>0</v>
      </c>
      <c r="M70" s="122"/>
      <c r="N70" s="122">
        <v>0</v>
      </c>
      <c r="O70" s="122">
        <v>0</v>
      </c>
      <c r="P70" s="122">
        <v>0</v>
      </c>
      <c r="Q70" s="122">
        <v>0</v>
      </c>
      <c r="R70" s="13"/>
      <c r="S70" s="126">
        <v>0</v>
      </c>
      <c r="T70" s="111">
        <v>0</v>
      </c>
      <c r="U70" s="111">
        <v>0</v>
      </c>
      <c r="V70" s="111">
        <v>0</v>
      </c>
      <c r="W70" s="111">
        <v>0</v>
      </c>
      <c r="X70" s="111"/>
      <c r="Y70" s="111">
        <v>0</v>
      </c>
      <c r="Z70" s="111">
        <v>0</v>
      </c>
      <c r="AA70" s="111">
        <v>0</v>
      </c>
      <c r="AB70" s="111">
        <v>0</v>
      </c>
      <c r="AC70" s="111">
        <v>0</v>
      </c>
      <c r="AD70" s="112">
        <v>0</v>
      </c>
      <c r="AE70" s="112">
        <v>0</v>
      </c>
      <c r="AF70" s="112">
        <v>0</v>
      </c>
      <c r="AG70" s="112">
        <v>0</v>
      </c>
      <c r="AH70" s="112">
        <v>0</v>
      </c>
      <c r="AI70" s="112">
        <v>0</v>
      </c>
      <c r="AJ70" s="112">
        <v>0</v>
      </c>
      <c r="AK70" s="112">
        <v>0</v>
      </c>
      <c r="AL70" s="112">
        <v>0</v>
      </c>
      <c r="AM70" s="112">
        <v>0</v>
      </c>
    </row>
    <row r="71" spans="1:39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122">
        <v>0</v>
      </c>
      <c r="I71" s="122">
        <v>0</v>
      </c>
      <c r="J71" s="122">
        <v>0</v>
      </c>
      <c r="K71" s="122"/>
      <c r="L71" s="122">
        <v>0</v>
      </c>
      <c r="M71" s="122"/>
      <c r="N71" s="122">
        <v>0</v>
      </c>
      <c r="O71" s="122">
        <v>0</v>
      </c>
      <c r="P71" s="122">
        <v>0</v>
      </c>
      <c r="Q71" s="122">
        <v>0</v>
      </c>
      <c r="R71" s="13"/>
      <c r="S71" s="126">
        <v>0</v>
      </c>
      <c r="T71" s="111">
        <v>0</v>
      </c>
      <c r="U71" s="111">
        <v>0</v>
      </c>
      <c r="V71" s="111">
        <v>0</v>
      </c>
      <c r="W71" s="111">
        <v>0</v>
      </c>
      <c r="X71" s="111"/>
      <c r="Y71" s="111">
        <v>0</v>
      </c>
      <c r="Z71" s="111">
        <v>0</v>
      </c>
      <c r="AA71" s="111">
        <v>0</v>
      </c>
      <c r="AB71" s="111">
        <v>0</v>
      </c>
      <c r="AC71" s="111">
        <v>0</v>
      </c>
      <c r="AD71" s="112">
        <v>0</v>
      </c>
      <c r="AE71" s="112">
        <v>0</v>
      </c>
      <c r="AF71" s="112">
        <v>0</v>
      </c>
      <c r="AG71" s="112">
        <v>0</v>
      </c>
      <c r="AH71" s="112">
        <v>0</v>
      </c>
      <c r="AI71" s="112">
        <v>0</v>
      </c>
      <c r="AJ71" s="112">
        <v>0</v>
      </c>
      <c r="AK71" s="112">
        <v>0</v>
      </c>
      <c r="AL71" s="112">
        <v>0</v>
      </c>
      <c r="AM71" s="112">
        <v>0</v>
      </c>
    </row>
    <row r="72" spans="1:39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122">
        <v>0</v>
      </c>
      <c r="I72" s="122">
        <v>0</v>
      </c>
      <c r="J72" s="122">
        <v>0</v>
      </c>
      <c r="K72" s="122"/>
      <c r="L72" s="122">
        <v>0</v>
      </c>
      <c r="M72" s="122"/>
      <c r="N72" s="122">
        <v>0</v>
      </c>
      <c r="O72" s="122">
        <v>0</v>
      </c>
      <c r="P72" s="122">
        <v>0</v>
      </c>
      <c r="Q72" s="122">
        <v>0</v>
      </c>
      <c r="R72" s="13"/>
      <c r="S72" s="126">
        <v>0</v>
      </c>
      <c r="T72" s="111">
        <v>0</v>
      </c>
      <c r="U72" s="111">
        <v>0</v>
      </c>
      <c r="V72" s="111">
        <v>0</v>
      </c>
      <c r="W72" s="111">
        <v>0</v>
      </c>
      <c r="X72" s="111"/>
      <c r="Y72" s="111">
        <v>0</v>
      </c>
      <c r="Z72" s="111">
        <v>0</v>
      </c>
      <c r="AA72" s="111">
        <v>0</v>
      </c>
      <c r="AB72" s="111">
        <v>0</v>
      </c>
      <c r="AC72" s="111">
        <v>0</v>
      </c>
      <c r="AD72" s="112">
        <v>0</v>
      </c>
      <c r="AE72" s="112">
        <v>0</v>
      </c>
      <c r="AF72" s="112">
        <v>0</v>
      </c>
      <c r="AG72" s="112">
        <v>0</v>
      </c>
      <c r="AH72" s="112">
        <v>0</v>
      </c>
      <c r="AI72" s="112">
        <v>0</v>
      </c>
      <c r="AJ72" s="112">
        <v>0</v>
      </c>
      <c r="AK72" s="112">
        <v>0</v>
      </c>
      <c r="AL72" s="112">
        <v>0</v>
      </c>
      <c r="AM72" s="112">
        <v>0</v>
      </c>
    </row>
    <row r="73" spans="1:39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122">
        <v>0</v>
      </c>
      <c r="I73" s="122">
        <v>0</v>
      </c>
      <c r="J73" s="122">
        <v>0</v>
      </c>
      <c r="K73" s="122"/>
      <c r="L73" s="122">
        <v>0</v>
      </c>
      <c r="M73" s="122"/>
      <c r="N73" s="122">
        <v>0</v>
      </c>
      <c r="O73" s="122">
        <v>0</v>
      </c>
      <c r="P73" s="122">
        <v>0</v>
      </c>
      <c r="Q73" s="122">
        <v>0</v>
      </c>
      <c r="R73" s="13"/>
      <c r="S73" s="126">
        <v>0</v>
      </c>
      <c r="T73" s="111">
        <v>0</v>
      </c>
      <c r="U73" s="111">
        <v>0</v>
      </c>
      <c r="V73" s="111">
        <v>0</v>
      </c>
      <c r="W73" s="111">
        <v>0</v>
      </c>
      <c r="X73" s="111"/>
      <c r="Y73" s="111">
        <v>0</v>
      </c>
      <c r="Z73" s="111">
        <v>0</v>
      </c>
      <c r="AA73" s="111">
        <v>0</v>
      </c>
      <c r="AB73" s="111">
        <v>0</v>
      </c>
      <c r="AC73" s="111">
        <v>0</v>
      </c>
      <c r="AD73" s="112">
        <v>0</v>
      </c>
      <c r="AE73" s="112">
        <v>0</v>
      </c>
      <c r="AF73" s="112">
        <v>0</v>
      </c>
      <c r="AG73" s="112">
        <v>0</v>
      </c>
      <c r="AH73" s="112">
        <v>0</v>
      </c>
      <c r="AI73" s="112">
        <v>0</v>
      </c>
      <c r="AJ73" s="112">
        <v>0</v>
      </c>
      <c r="AK73" s="112">
        <v>0</v>
      </c>
      <c r="AL73" s="112">
        <v>0</v>
      </c>
      <c r="AM73" s="112">
        <v>0</v>
      </c>
    </row>
    <row r="74" spans="1:39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122">
        <v>0</v>
      </c>
      <c r="I74" s="122">
        <v>0</v>
      </c>
      <c r="J74" s="122">
        <v>0</v>
      </c>
      <c r="K74" s="122"/>
      <c r="L74" s="122">
        <v>0</v>
      </c>
      <c r="M74" s="122"/>
      <c r="N74" s="122">
        <v>0</v>
      </c>
      <c r="O74" s="122">
        <v>0</v>
      </c>
      <c r="P74" s="122">
        <v>0</v>
      </c>
      <c r="Q74" s="122">
        <v>0</v>
      </c>
      <c r="R74" s="13"/>
      <c r="S74" s="126">
        <v>0</v>
      </c>
      <c r="T74" s="111">
        <v>0</v>
      </c>
      <c r="U74" s="111">
        <v>0</v>
      </c>
      <c r="V74" s="111">
        <v>0</v>
      </c>
      <c r="W74" s="111">
        <v>0</v>
      </c>
      <c r="X74" s="111"/>
      <c r="Y74" s="111">
        <v>0</v>
      </c>
      <c r="Z74" s="111">
        <v>0</v>
      </c>
      <c r="AA74" s="111">
        <v>0</v>
      </c>
      <c r="AB74" s="111">
        <v>0</v>
      </c>
      <c r="AC74" s="111">
        <v>0</v>
      </c>
      <c r="AD74" s="112">
        <v>0</v>
      </c>
      <c r="AE74" s="112">
        <v>0</v>
      </c>
      <c r="AF74" s="112">
        <v>0</v>
      </c>
      <c r="AG74" s="112">
        <v>0</v>
      </c>
      <c r="AH74" s="112">
        <v>0</v>
      </c>
      <c r="AI74" s="112">
        <v>0</v>
      </c>
      <c r="AJ74" s="112">
        <v>0</v>
      </c>
      <c r="AK74" s="112">
        <v>0</v>
      </c>
      <c r="AL74" s="112">
        <v>0</v>
      </c>
      <c r="AM74" s="112">
        <v>0</v>
      </c>
    </row>
    <row r="75" spans="1:39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122">
        <v>0</v>
      </c>
      <c r="I75" s="122">
        <v>0</v>
      </c>
      <c r="J75" s="122">
        <v>0</v>
      </c>
      <c r="K75" s="122"/>
      <c r="L75" s="122">
        <v>0</v>
      </c>
      <c r="M75" s="122"/>
      <c r="N75" s="122">
        <v>0</v>
      </c>
      <c r="O75" s="122">
        <v>0</v>
      </c>
      <c r="P75" s="122">
        <v>0</v>
      </c>
      <c r="Q75" s="122">
        <v>0</v>
      </c>
      <c r="R75" s="13"/>
      <c r="S75" s="126">
        <v>0</v>
      </c>
      <c r="T75" s="111">
        <v>0</v>
      </c>
      <c r="U75" s="111">
        <v>0</v>
      </c>
      <c r="V75" s="111">
        <v>0</v>
      </c>
      <c r="W75" s="111">
        <v>0</v>
      </c>
      <c r="X75" s="111"/>
      <c r="Y75" s="111">
        <v>0</v>
      </c>
      <c r="Z75" s="111">
        <v>0</v>
      </c>
      <c r="AA75" s="111">
        <v>0</v>
      </c>
      <c r="AB75" s="111">
        <v>0</v>
      </c>
      <c r="AC75" s="111">
        <v>0</v>
      </c>
      <c r="AD75" s="112">
        <v>0</v>
      </c>
      <c r="AE75" s="112">
        <v>0</v>
      </c>
      <c r="AF75" s="112">
        <v>0</v>
      </c>
      <c r="AG75" s="112">
        <v>0</v>
      </c>
      <c r="AH75" s="112">
        <v>0</v>
      </c>
      <c r="AI75" s="112">
        <v>0</v>
      </c>
      <c r="AJ75" s="112">
        <v>0</v>
      </c>
      <c r="AK75" s="112">
        <v>0</v>
      </c>
      <c r="AL75" s="112">
        <v>0</v>
      </c>
      <c r="AM75" s="112">
        <v>0</v>
      </c>
    </row>
    <row r="76" spans="1:39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122">
        <v>0</v>
      </c>
      <c r="I76" s="122">
        <v>0</v>
      </c>
      <c r="J76" s="122">
        <v>0</v>
      </c>
      <c r="K76" s="122"/>
      <c r="L76" s="122">
        <v>0</v>
      </c>
      <c r="M76" s="122"/>
      <c r="N76" s="122">
        <v>0</v>
      </c>
      <c r="O76" s="122">
        <v>0</v>
      </c>
      <c r="P76" s="122">
        <v>0</v>
      </c>
      <c r="Q76" s="122">
        <v>0</v>
      </c>
      <c r="R76" s="13"/>
      <c r="S76" s="126">
        <v>0</v>
      </c>
      <c r="T76" s="111">
        <v>0</v>
      </c>
      <c r="U76" s="111">
        <v>0</v>
      </c>
      <c r="V76" s="111">
        <v>0</v>
      </c>
      <c r="W76" s="111">
        <v>0</v>
      </c>
      <c r="X76" s="111"/>
      <c r="Y76" s="111">
        <v>0</v>
      </c>
      <c r="Z76" s="111">
        <v>0</v>
      </c>
      <c r="AA76" s="111">
        <v>0</v>
      </c>
      <c r="AB76" s="111">
        <v>0</v>
      </c>
      <c r="AC76" s="111">
        <v>0</v>
      </c>
      <c r="AD76" s="112">
        <v>0</v>
      </c>
      <c r="AE76" s="112">
        <v>0</v>
      </c>
      <c r="AF76" s="112">
        <v>0</v>
      </c>
      <c r="AG76" s="112">
        <v>0</v>
      </c>
      <c r="AH76" s="112">
        <v>0</v>
      </c>
      <c r="AI76" s="112">
        <v>0</v>
      </c>
      <c r="AJ76" s="112">
        <v>0</v>
      </c>
      <c r="AK76" s="112">
        <v>0</v>
      </c>
      <c r="AL76" s="112">
        <v>0</v>
      </c>
      <c r="AM76" s="112">
        <v>0</v>
      </c>
    </row>
    <row r="77" spans="1:39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122">
        <v>0</v>
      </c>
      <c r="I77" s="122">
        <v>0</v>
      </c>
      <c r="J77" s="122">
        <v>0</v>
      </c>
      <c r="K77" s="122"/>
      <c r="L77" s="122">
        <v>0</v>
      </c>
      <c r="M77" s="122"/>
      <c r="N77" s="122">
        <v>0</v>
      </c>
      <c r="O77" s="122">
        <v>0</v>
      </c>
      <c r="P77" s="122">
        <v>0</v>
      </c>
      <c r="Q77" s="122">
        <v>0</v>
      </c>
      <c r="R77" s="13"/>
      <c r="S77" s="126">
        <v>0</v>
      </c>
      <c r="T77" s="111">
        <v>0</v>
      </c>
      <c r="U77" s="111">
        <v>0</v>
      </c>
      <c r="V77" s="111">
        <v>0</v>
      </c>
      <c r="W77" s="111">
        <v>0</v>
      </c>
      <c r="X77" s="111"/>
      <c r="Y77" s="111">
        <v>0</v>
      </c>
      <c r="Z77" s="111">
        <v>0</v>
      </c>
      <c r="AA77" s="111">
        <v>0</v>
      </c>
      <c r="AB77" s="111">
        <v>0</v>
      </c>
      <c r="AC77" s="111">
        <v>0</v>
      </c>
      <c r="AD77" s="112">
        <v>0</v>
      </c>
      <c r="AE77" s="112">
        <v>0</v>
      </c>
      <c r="AF77" s="112">
        <v>0</v>
      </c>
      <c r="AG77" s="112">
        <v>0</v>
      </c>
      <c r="AH77" s="112">
        <v>0</v>
      </c>
      <c r="AI77" s="112">
        <v>0</v>
      </c>
      <c r="AJ77" s="112">
        <v>0</v>
      </c>
      <c r="AK77" s="112">
        <v>0</v>
      </c>
      <c r="AL77" s="112">
        <v>0</v>
      </c>
      <c r="AM77" s="112">
        <v>0</v>
      </c>
    </row>
    <row r="78" spans="1:39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122">
        <v>0</v>
      </c>
      <c r="I78" s="122">
        <v>0</v>
      </c>
      <c r="J78" s="122">
        <v>0</v>
      </c>
      <c r="K78" s="122"/>
      <c r="L78" s="122">
        <v>0</v>
      </c>
      <c r="M78" s="122"/>
      <c r="N78" s="122">
        <v>0</v>
      </c>
      <c r="O78" s="122">
        <v>0</v>
      </c>
      <c r="P78" s="122">
        <v>0</v>
      </c>
      <c r="Q78" s="122">
        <v>0</v>
      </c>
      <c r="R78" s="13"/>
      <c r="S78" s="126">
        <v>0</v>
      </c>
      <c r="T78" s="111">
        <v>0</v>
      </c>
      <c r="U78" s="111">
        <v>0</v>
      </c>
      <c r="V78" s="111">
        <v>0</v>
      </c>
      <c r="W78" s="111">
        <v>0</v>
      </c>
      <c r="X78" s="111"/>
      <c r="Y78" s="111">
        <v>0</v>
      </c>
      <c r="Z78" s="111">
        <v>0</v>
      </c>
      <c r="AA78" s="111">
        <v>0</v>
      </c>
      <c r="AB78" s="111">
        <v>0</v>
      </c>
      <c r="AC78" s="111">
        <v>0</v>
      </c>
      <c r="AD78" s="112">
        <v>0</v>
      </c>
      <c r="AE78" s="112">
        <v>0</v>
      </c>
      <c r="AF78" s="112">
        <v>0</v>
      </c>
      <c r="AG78" s="112">
        <v>0</v>
      </c>
      <c r="AH78" s="112">
        <v>0</v>
      </c>
      <c r="AI78" s="112">
        <v>0</v>
      </c>
      <c r="AJ78" s="112">
        <v>0</v>
      </c>
      <c r="AK78" s="112">
        <v>0</v>
      </c>
      <c r="AL78" s="112">
        <v>0</v>
      </c>
      <c r="AM78" s="112">
        <v>0</v>
      </c>
    </row>
    <row r="79" spans="1:39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122">
        <v>0</v>
      </c>
      <c r="I79" s="122">
        <v>0</v>
      </c>
      <c r="J79" s="122">
        <v>0</v>
      </c>
      <c r="K79" s="122"/>
      <c r="L79" s="122">
        <v>0</v>
      </c>
      <c r="M79" s="122"/>
      <c r="N79" s="122">
        <v>0</v>
      </c>
      <c r="O79" s="122">
        <v>0</v>
      </c>
      <c r="P79" s="122">
        <v>0</v>
      </c>
      <c r="Q79" s="122">
        <v>0</v>
      </c>
      <c r="R79" s="13"/>
      <c r="S79" s="126">
        <v>0</v>
      </c>
      <c r="T79" s="111">
        <v>0</v>
      </c>
      <c r="U79" s="111">
        <v>0</v>
      </c>
      <c r="V79" s="111">
        <v>0</v>
      </c>
      <c r="W79" s="111">
        <v>0</v>
      </c>
      <c r="X79" s="111"/>
      <c r="Y79" s="111">
        <v>0</v>
      </c>
      <c r="Z79" s="111">
        <v>0</v>
      </c>
      <c r="AA79" s="111">
        <v>0</v>
      </c>
      <c r="AB79" s="111">
        <v>0</v>
      </c>
      <c r="AC79" s="111">
        <v>0</v>
      </c>
      <c r="AD79" s="112">
        <v>0</v>
      </c>
      <c r="AE79" s="112">
        <v>0</v>
      </c>
      <c r="AF79" s="112">
        <v>0</v>
      </c>
      <c r="AG79" s="112">
        <v>0</v>
      </c>
      <c r="AH79" s="112">
        <v>0</v>
      </c>
      <c r="AI79" s="112">
        <v>0</v>
      </c>
      <c r="AJ79" s="112">
        <v>0</v>
      </c>
      <c r="AK79" s="112">
        <v>0</v>
      </c>
      <c r="AL79" s="112">
        <v>0</v>
      </c>
      <c r="AM79" s="112">
        <v>0</v>
      </c>
    </row>
    <row r="80" spans="1:39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122">
        <v>0</v>
      </c>
      <c r="I80" s="122">
        <v>0</v>
      </c>
      <c r="J80" s="122">
        <v>0</v>
      </c>
      <c r="K80" s="122"/>
      <c r="L80" s="122">
        <v>0</v>
      </c>
      <c r="M80" s="122"/>
      <c r="N80" s="122">
        <v>0</v>
      </c>
      <c r="O80" s="122">
        <v>0</v>
      </c>
      <c r="P80" s="122">
        <v>0</v>
      </c>
      <c r="Q80" s="122">
        <v>0</v>
      </c>
      <c r="R80" s="13"/>
      <c r="S80" s="126">
        <v>0</v>
      </c>
      <c r="T80" s="111">
        <v>0</v>
      </c>
      <c r="U80" s="111">
        <v>0</v>
      </c>
      <c r="V80" s="111">
        <v>0</v>
      </c>
      <c r="W80" s="111">
        <v>0</v>
      </c>
      <c r="X80" s="111"/>
      <c r="Y80" s="111">
        <v>0</v>
      </c>
      <c r="Z80" s="111">
        <v>0</v>
      </c>
      <c r="AA80" s="111">
        <v>0</v>
      </c>
      <c r="AB80" s="111">
        <v>0</v>
      </c>
      <c r="AC80" s="111">
        <v>0</v>
      </c>
      <c r="AD80" s="112">
        <v>0</v>
      </c>
      <c r="AE80" s="112">
        <v>0</v>
      </c>
      <c r="AF80" s="112">
        <v>0</v>
      </c>
      <c r="AG80" s="112">
        <v>0</v>
      </c>
      <c r="AH80" s="112">
        <v>0</v>
      </c>
      <c r="AI80" s="112">
        <v>0</v>
      </c>
      <c r="AJ80" s="112">
        <v>0</v>
      </c>
      <c r="AK80" s="112">
        <v>0</v>
      </c>
      <c r="AL80" s="112">
        <v>0</v>
      </c>
      <c r="AM80" s="112">
        <v>0</v>
      </c>
    </row>
    <row r="81" spans="1:39" s="56" customFormat="1" ht="15.75" x14ac:dyDescent="0.25">
      <c r="A81" s="40"/>
      <c r="B81" s="142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AM81" si="4">SUM(G7:G80)</f>
        <v>822585</v>
      </c>
      <c r="H81" s="54">
        <f t="shared" si="4"/>
        <v>38102</v>
      </c>
      <c r="I81" s="54">
        <f t="shared" si="4"/>
        <v>9581</v>
      </c>
      <c r="J81" s="54">
        <f>SUM(J7:J80)</f>
        <v>3166</v>
      </c>
      <c r="K81" s="54">
        <f>SUM(K7:K80)</f>
        <v>376</v>
      </c>
      <c r="L81" s="54">
        <f t="shared" ref="L81:N81" si="5">SUM(L7:L80)</f>
        <v>3118</v>
      </c>
      <c r="M81" s="54">
        <f t="shared" si="5"/>
        <v>0</v>
      </c>
      <c r="N81" s="54">
        <f t="shared" si="5"/>
        <v>3172</v>
      </c>
      <c r="O81" s="54">
        <f t="shared" si="4"/>
        <v>9508</v>
      </c>
      <c r="P81" s="54">
        <f t="shared" si="4"/>
        <v>9508</v>
      </c>
      <c r="Q81" s="54">
        <f t="shared" si="4"/>
        <v>9505</v>
      </c>
      <c r="R81" s="54">
        <f t="shared" si="4"/>
        <v>0</v>
      </c>
      <c r="S81" s="113">
        <f t="shared" si="4"/>
        <v>38102</v>
      </c>
      <c r="T81" s="113">
        <f>SUM(T7:T80)</f>
        <v>9526</v>
      </c>
      <c r="U81" s="113">
        <f t="shared" ref="U81:AC81" si="6">SUM(U7:U80)</f>
        <v>9526</v>
      </c>
      <c r="V81" s="113">
        <f t="shared" si="6"/>
        <v>9526</v>
      </c>
      <c r="W81" s="113">
        <f t="shared" si="6"/>
        <v>9524</v>
      </c>
      <c r="X81" s="113">
        <f t="shared" si="6"/>
        <v>0</v>
      </c>
      <c r="Y81" s="113">
        <f t="shared" si="6"/>
        <v>38102</v>
      </c>
      <c r="Z81" s="113">
        <f t="shared" si="6"/>
        <v>9526</v>
      </c>
      <c r="AA81" s="113">
        <f t="shared" si="6"/>
        <v>9526</v>
      </c>
      <c r="AB81" s="113">
        <f t="shared" si="6"/>
        <v>9526</v>
      </c>
      <c r="AC81" s="113">
        <f t="shared" si="6"/>
        <v>9524</v>
      </c>
      <c r="AD81" s="113">
        <f t="shared" si="4"/>
        <v>23346</v>
      </c>
      <c r="AE81" s="113">
        <f t="shared" si="4"/>
        <v>5996</v>
      </c>
      <c r="AF81" s="113">
        <f t="shared" si="4"/>
        <v>5996</v>
      </c>
      <c r="AG81" s="113">
        <f t="shared" si="4"/>
        <v>5680</v>
      </c>
      <c r="AH81" s="113">
        <f t="shared" si="4"/>
        <v>5674</v>
      </c>
      <c r="AI81" s="113">
        <f t="shared" si="4"/>
        <v>14756</v>
      </c>
      <c r="AJ81" s="113">
        <f t="shared" si="4"/>
        <v>3530</v>
      </c>
      <c r="AK81" s="113">
        <f t="shared" si="4"/>
        <v>3530</v>
      </c>
      <c r="AL81" s="113">
        <f t="shared" si="4"/>
        <v>3846</v>
      </c>
      <c r="AM81" s="113">
        <f t="shared" si="4"/>
        <v>3850</v>
      </c>
    </row>
    <row r="82" spans="1:39" x14ac:dyDescent="0.2">
      <c r="H82" s="124"/>
      <c r="AI82" s="10"/>
    </row>
    <row r="83" spans="1:39" x14ac:dyDescent="0.2">
      <c r="C83" s="58"/>
      <c r="D83" s="58"/>
      <c r="E83" s="58"/>
      <c r="F83" s="58"/>
      <c r="H83" s="124"/>
    </row>
    <row r="87" spans="1:39" ht="10.5" customHeight="1" x14ac:dyDescent="0.2"/>
  </sheetData>
  <sheetProtection sheet="1" objects="1" scenarios="1"/>
  <autoFilter ref="A6:AM6">
    <sortState ref="A9:W85">
      <sortCondition ref="A6"/>
    </sortState>
  </autoFilter>
  <mergeCells count="33">
    <mergeCell ref="A4:A6"/>
    <mergeCell ref="B4:B6"/>
    <mergeCell ref="C4:F4"/>
    <mergeCell ref="G4:G6"/>
    <mergeCell ref="H4:H6"/>
    <mergeCell ref="AI5:AI6"/>
    <mergeCell ref="AJ5:AM5"/>
    <mergeCell ref="AD4:AH4"/>
    <mergeCell ref="AI4:AM4"/>
    <mergeCell ref="C5:D5"/>
    <mergeCell ref="E5:F5"/>
    <mergeCell ref="I5:I6"/>
    <mergeCell ref="O5:O6"/>
    <mergeCell ref="P5:P6"/>
    <mergeCell ref="Q5:Q6"/>
    <mergeCell ref="AD5:AD6"/>
    <mergeCell ref="AE5:AH5"/>
    <mergeCell ref="I4:Q4"/>
    <mergeCell ref="J5:N5"/>
    <mergeCell ref="R4:R6"/>
    <mergeCell ref="S4:S6"/>
    <mergeCell ref="T4:W4"/>
    <mergeCell ref="T5:T6"/>
    <mergeCell ref="U5:U6"/>
    <mergeCell ref="V5:V6"/>
    <mergeCell ref="W5:W6"/>
    <mergeCell ref="X4:X6"/>
    <mergeCell ref="Z4:AC4"/>
    <mergeCell ref="Y4:Y6"/>
    <mergeCell ref="Z5:Z6"/>
    <mergeCell ref="AA5:AA6"/>
    <mergeCell ref="AB5:AB6"/>
    <mergeCell ref="AC5:AC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40" activePane="bottomRight" state="frozen"/>
      <selection pane="topRight" activeCell="G1" sqref="G1"/>
      <selection pane="bottomLeft" activeCell="A7" sqref="A7"/>
      <selection pane="bottomRight" activeCell="G45" sqref="G45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152</v>
      </c>
    </row>
    <row r="3" spans="1:22" ht="15.75" x14ac:dyDescent="0.25">
      <c r="B3" s="20" t="s">
        <v>151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0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35"/>
      <c r="I6" s="228"/>
      <c r="J6" s="196"/>
      <c r="K6" s="196"/>
      <c r="L6" s="196"/>
      <c r="M6" s="218"/>
      <c r="N6" s="64" t="s">
        <v>65</v>
      </c>
      <c r="O6" s="64" t="s">
        <v>66</v>
      </c>
      <c r="P6" s="64" t="s">
        <v>67</v>
      </c>
      <c r="Q6" s="64" t="s">
        <v>68</v>
      </c>
      <c r="R6" s="208"/>
      <c r="S6" s="64" t="s">
        <v>65</v>
      </c>
      <c r="T6" s="64" t="s">
        <v>66</v>
      </c>
      <c r="U6" s="64" t="s">
        <v>67</v>
      </c>
      <c r="V6" s="64" t="s">
        <v>68</v>
      </c>
    </row>
    <row r="7" spans="1:22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43">
        <v>0</v>
      </c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43">
        <v>0</v>
      </c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43">
        <v>0</v>
      </c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43">
        <v>0</v>
      </c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43">
        <v>0</v>
      </c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43">
        <v>0</v>
      </c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43">
        <v>0</v>
      </c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43">
        <v>0</v>
      </c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43">
        <v>0</v>
      </c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43">
        <v>0</v>
      </c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43">
        <v>0</v>
      </c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43">
        <v>0</v>
      </c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43">
        <v>0</v>
      </c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43">
        <v>0</v>
      </c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43">
        <v>0</v>
      </c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43">
        <v>0</v>
      </c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43">
        <v>0</v>
      </c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43">
        <v>0</v>
      </c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43">
        <v>0</v>
      </c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43">
        <v>0</v>
      </c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43">
        <v>0</v>
      </c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43">
        <v>0</v>
      </c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43">
        <v>0</v>
      </c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43">
        <v>0</v>
      </c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8407</v>
      </c>
      <c r="I31" s="43">
        <v>2102</v>
      </c>
      <c r="J31" s="13">
        <v>2102</v>
      </c>
      <c r="K31" s="13">
        <v>2102</v>
      </c>
      <c r="L31" s="13">
        <v>2101</v>
      </c>
      <c r="M31" s="27">
        <v>4512</v>
      </c>
      <c r="N31" s="27">
        <v>1128</v>
      </c>
      <c r="O31" s="27">
        <v>1128</v>
      </c>
      <c r="P31" s="27">
        <v>1128</v>
      </c>
      <c r="Q31" s="27">
        <v>1128</v>
      </c>
      <c r="R31" s="32">
        <v>3895</v>
      </c>
      <c r="S31" s="32">
        <v>974</v>
      </c>
      <c r="T31" s="32">
        <v>974</v>
      </c>
      <c r="U31" s="32">
        <v>974</v>
      </c>
      <c r="V31" s="32">
        <v>973</v>
      </c>
    </row>
    <row r="32" spans="1:22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4697</v>
      </c>
      <c r="I32" s="43">
        <v>1174</v>
      </c>
      <c r="J32" s="13">
        <v>1174</v>
      </c>
      <c r="K32" s="13">
        <v>1174</v>
      </c>
      <c r="L32" s="13">
        <v>1175</v>
      </c>
      <c r="M32" s="27">
        <v>2561</v>
      </c>
      <c r="N32" s="27">
        <v>640</v>
      </c>
      <c r="O32" s="27">
        <v>640</v>
      </c>
      <c r="P32" s="27">
        <v>640</v>
      </c>
      <c r="Q32" s="27">
        <v>641</v>
      </c>
      <c r="R32" s="32">
        <v>2136</v>
      </c>
      <c r="S32" s="32">
        <v>534</v>
      </c>
      <c r="T32" s="32">
        <v>534</v>
      </c>
      <c r="U32" s="32">
        <v>534</v>
      </c>
      <c r="V32" s="32">
        <v>534</v>
      </c>
    </row>
    <row r="33" spans="1:22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0</v>
      </c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4258</v>
      </c>
      <c r="I34" s="43">
        <v>1065</v>
      </c>
      <c r="J34" s="13">
        <v>1065</v>
      </c>
      <c r="K34" s="13">
        <v>1065</v>
      </c>
      <c r="L34" s="13">
        <v>1063</v>
      </c>
      <c r="M34" s="27">
        <v>2285</v>
      </c>
      <c r="N34" s="27">
        <v>571</v>
      </c>
      <c r="O34" s="27">
        <v>571</v>
      </c>
      <c r="P34" s="27">
        <v>571</v>
      </c>
      <c r="Q34" s="27">
        <v>572</v>
      </c>
      <c r="R34" s="32">
        <v>1973</v>
      </c>
      <c r="S34" s="32">
        <v>494</v>
      </c>
      <c r="T34" s="32">
        <v>494</v>
      </c>
      <c r="U34" s="32">
        <v>494</v>
      </c>
      <c r="V34" s="32">
        <v>491</v>
      </c>
    </row>
    <row r="35" spans="1:22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0</v>
      </c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4305</v>
      </c>
      <c r="I40" s="43">
        <v>1076</v>
      </c>
      <c r="J40" s="13">
        <v>1076</v>
      </c>
      <c r="K40" s="13">
        <v>1076</v>
      </c>
      <c r="L40" s="13">
        <v>1077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4305</v>
      </c>
      <c r="S40" s="32">
        <v>1076</v>
      </c>
      <c r="T40" s="32">
        <v>1076</v>
      </c>
      <c r="U40" s="32">
        <v>1076</v>
      </c>
      <c r="V40" s="32">
        <v>1077</v>
      </c>
    </row>
    <row r="41" spans="1:22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43">
        <v>0</v>
      </c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43">
        <v>0</v>
      </c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43">
        <v>0</v>
      </c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43">
        <v>0</v>
      </c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43">
        <v>0</v>
      </c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43">
        <v>0</v>
      </c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43">
        <v>0</v>
      </c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0</v>
      </c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43">
        <v>0</v>
      </c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43">
        <v>0</v>
      </c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43">
        <v>0</v>
      </c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43">
        <v>0</v>
      </c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43">
        <v>0</v>
      </c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43">
        <v>0</v>
      </c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43">
        <v>0</v>
      </c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43">
        <v>0</v>
      </c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43">
        <v>0</v>
      </c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0</v>
      </c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43">
        <v>0</v>
      </c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43">
        <v>0</v>
      </c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43">
        <v>0</v>
      </c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43">
        <v>0</v>
      </c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43">
        <v>0</v>
      </c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43">
        <v>0</v>
      </c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43">
        <v>0</v>
      </c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43">
        <v>0</v>
      </c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43">
        <v>0</v>
      </c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43">
        <v>0</v>
      </c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43">
        <v>0</v>
      </c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43">
        <v>0</v>
      </c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43">
        <v>0</v>
      </c>
      <c r="I80" s="43">
        <v>0</v>
      </c>
      <c r="J80" s="13">
        <v>0</v>
      </c>
      <c r="K80" s="13">
        <v>0</v>
      </c>
      <c r="L80" s="13">
        <v>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V81" si="4">SUM(G7:G80)</f>
        <v>822585</v>
      </c>
      <c r="H81" s="54">
        <f t="shared" si="4"/>
        <v>21667</v>
      </c>
      <c r="I81" s="54">
        <f t="shared" si="4"/>
        <v>5417</v>
      </c>
      <c r="J81" s="8">
        <f t="shared" si="4"/>
        <v>5417</v>
      </c>
      <c r="K81" s="8">
        <f t="shared" si="4"/>
        <v>5417</v>
      </c>
      <c r="L81" s="8">
        <f t="shared" si="4"/>
        <v>5416</v>
      </c>
      <c r="M81" s="8">
        <f t="shared" si="4"/>
        <v>9358</v>
      </c>
      <c r="N81" s="8">
        <f t="shared" si="4"/>
        <v>2339</v>
      </c>
      <c r="O81" s="8">
        <f t="shared" si="4"/>
        <v>2339</v>
      </c>
      <c r="P81" s="8">
        <f t="shared" si="4"/>
        <v>2339</v>
      </c>
      <c r="Q81" s="8">
        <f t="shared" si="4"/>
        <v>2341</v>
      </c>
      <c r="R81" s="8">
        <f t="shared" si="4"/>
        <v>12309</v>
      </c>
      <c r="S81" s="8">
        <f t="shared" si="4"/>
        <v>3078</v>
      </c>
      <c r="T81" s="8">
        <f t="shared" si="4"/>
        <v>3078</v>
      </c>
      <c r="U81" s="8">
        <f t="shared" si="4"/>
        <v>3078</v>
      </c>
      <c r="V81" s="8">
        <f t="shared" si="4"/>
        <v>3075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sheetProtection sheet="1" objects="1" scenarios="1"/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87"/>
  <sheetViews>
    <sheetView workbookViewId="0">
      <pane xSplit="6" ySplit="6" topLeftCell="G40" activePane="bottomRight" state="frozen"/>
      <selection pane="topRight" activeCell="G1" sqref="G1"/>
      <selection pane="bottomLeft" activeCell="A7" sqref="A7"/>
      <selection pane="bottomRight" activeCell="G42" sqref="G4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hidden="1" customWidth="1"/>
    <col min="9" max="14" width="13.85546875" style="46" hidden="1" customWidth="1"/>
    <col min="15" max="15" width="12.28515625" style="10" hidden="1" customWidth="1"/>
    <col min="16" max="16" width="13.85546875" style="10" hidden="1" customWidth="1"/>
    <col min="17" max="18" width="13.42578125" style="10" hidden="1" customWidth="1"/>
    <col min="19" max="23" width="13.42578125" style="10" customWidth="1"/>
    <col min="24" max="33" width="12.85546875" style="1" customWidth="1"/>
    <col min="34" max="16384" width="9.140625" style="1"/>
  </cols>
  <sheetData>
    <row r="1" spans="1:33" x14ac:dyDescent="0.2">
      <c r="AG1" s="11" t="s">
        <v>153</v>
      </c>
    </row>
    <row r="3" spans="1:33" ht="15.75" x14ac:dyDescent="0.25">
      <c r="B3" s="20" t="s">
        <v>143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20"/>
      <c r="P3" s="20"/>
      <c r="Q3" s="20"/>
      <c r="R3" s="20"/>
      <c r="S3" s="20"/>
      <c r="T3" s="20"/>
      <c r="U3" s="20"/>
      <c r="V3" s="20"/>
      <c r="W3" s="20"/>
    </row>
    <row r="4" spans="1:33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35" t="s">
        <v>117</v>
      </c>
      <c r="I4" s="236" t="s">
        <v>105</v>
      </c>
      <c r="J4" s="236"/>
      <c r="K4" s="236"/>
      <c r="L4" s="236"/>
      <c r="M4" s="236"/>
      <c r="N4" s="236"/>
      <c r="O4" s="236"/>
      <c r="P4" s="236"/>
      <c r="Q4" s="236"/>
      <c r="R4" s="236" t="s">
        <v>312</v>
      </c>
      <c r="S4" s="246" t="s">
        <v>313</v>
      </c>
      <c r="T4" s="236" t="s">
        <v>105</v>
      </c>
      <c r="U4" s="236"/>
      <c r="V4" s="236"/>
      <c r="W4" s="236"/>
      <c r="X4" s="214" t="s">
        <v>122</v>
      </c>
      <c r="Y4" s="214"/>
      <c r="Z4" s="214"/>
      <c r="AA4" s="214"/>
      <c r="AB4" s="214"/>
      <c r="AC4" s="204" t="s">
        <v>123</v>
      </c>
      <c r="AD4" s="205"/>
      <c r="AE4" s="205"/>
      <c r="AF4" s="205"/>
      <c r="AG4" s="206"/>
    </row>
    <row r="5" spans="1:33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35"/>
      <c r="I5" s="227" t="s">
        <v>65</v>
      </c>
      <c r="J5" s="179" t="s">
        <v>64</v>
      </c>
      <c r="K5" s="179"/>
      <c r="L5" s="179"/>
      <c r="M5" s="179"/>
      <c r="N5" s="179"/>
      <c r="O5" s="195" t="s">
        <v>66</v>
      </c>
      <c r="P5" s="195" t="s">
        <v>67</v>
      </c>
      <c r="Q5" s="195" t="s">
        <v>68</v>
      </c>
      <c r="R5" s="236"/>
      <c r="S5" s="247"/>
      <c r="T5" s="157"/>
      <c r="U5" s="157"/>
      <c r="V5" s="157"/>
      <c r="W5" s="157"/>
      <c r="X5" s="217" t="s">
        <v>117</v>
      </c>
      <c r="Y5" s="209" t="s">
        <v>64</v>
      </c>
      <c r="Z5" s="191"/>
      <c r="AA5" s="191"/>
      <c r="AB5" s="192"/>
      <c r="AC5" s="207" t="s">
        <v>117</v>
      </c>
      <c r="AD5" s="209" t="s">
        <v>64</v>
      </c>
      <c r="AE5" s="191"/>
      <c r="AF5" s="191"/>
      <c r="AG5" s="192"/>
    </row>
    <row r="6" spans="1:33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35"/>
      <c r="I6" s="228"/>
      <c r="J6" s="96" t="s">
        <v>273</v>
      </c>
      <c r="K6" s="96" t="s">
        <v>276</v>
      </c>
      <c r="L6" s="96" t="s">
        <v>274</v>
      </c>
      <c r="M6" s="99" t="s">
        <v>282</v>
      </c>
      <c r="N6" s="96" t="s">
        <v>275</v>
      </c>
      <c r="O6" s="196"/>
      <c r="P6" s="196"/>
      <c r="Q6" s="196"/>
      <c r="R6" s="236"/>
      <c r="S6" s="248"/>
      <c r="T6" s="158" t="s">
        <v>65</v>
      </c>
      <c r="U6" s="158" t="s">
        <v>66</v>
      </c>
      <c r="V6" s="158" t="s">
        <v>67</v>
      </c>
      <c r="W6" s="158" t="s">
        <v>68</v>
      </c>
      <c r="X6" s="218"/>
      <c r="Y6" s="64" t="s">
        <v>65</v>
      </c>
      <c r="Z6" s="64" t="s">
        <v>66</v>
      </c>
      <c r="AA6" s="64" t="s">
        <v>67</v>
      </c>
      <c r="AB6" s="64" t="s">
        <v>68</v>
      </c>
      <c r="AC6" s="208"/>
      <c r="AD6" s="64" t="s">
        <v>65</v>
      </c>
      <c r="AE6" s="64" t="s">
        <v>66</v>
      </c>
      <c r="AF6" s="64" t="s">
        <v>67</v>
      </c>
      <c r="AG6" s="64" t="s">
        <v>68</v>
      </c>
    </row>
    <row r="7" spans="1:33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43">
        <v>0</v>
      </c>
      <c r="I7" s="43">
        <v>0</v>
      </c>
      <c r="J7" s="43">
        <v>0</v>
      </c>
      <c r="K7" s="43"/>
      <c r="L7" s="43">
        <v>0</v>
      </c>
      <c r="M7" s="43"/>
      <c r="N7" s="43">
        <v>0</v>
      </c>
      <c r="O7" s="13">
        <v>0</v>
      </c>
      <c r="P7" s="13">
        <v>0</v>
      </c>
      <c r="Q7" s="13">
        <v>0</v>
      </c>
      <c r="R7" s="13"/>
      <c r="S7" s="13">
        <v>0</v>
      </c>
      <c r="T7" s="13">
        <v>0</v>
      </c>
      <c r="U7" s="13">
        <v>0</v>
      </c>
      <c r="V7" s="13">
        <v>0</v>
      </c>
      <c r="W7" s="13">
        <v>0</v>
      </c>
      <c r="X7" s="27">
        <v>0</v>
      </c>
      <c r="Y7" s="32">
        <v>0</v>
      </c>
      <c r="Z7" s="32">
        <v>0</v>
      </c>
      <c r="AA7" s="32">
        <v>0</v>
      </c>
      <c r="AB7" s="32">
        <v>0</v>
      </c>
      <c r="AC7" s="32">
        <v>0</v>
      </c>
      <c r="AD7" s="32">
        <v>0</v>
      </c>
      <c r="AE7" s="32">
        <v>0</v>
      </c>
      <c r="AF7" s="32">
        <v>0</v>
      </c>
      <c r="AG7" s="32">
        <v>0</v>
      </c>
    </row>
    <row r="8" spans="1:33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43">
        <v>0</v>
      </c>
      <c r="I8" s="43">
        <v>0</v>
      </c>
      <c r="J8" s="43">
        <v>0</v>
      </c>
      <c r="K8" s="43"/>
      <c r="L8" s="43">
        <v>0</v>
      </c>
      <c r="M8" s="43"/>
      <c r="N8" s="43">
        <v>0</v>
      </c>
      <c r="O8" s="13">
        <v>0</v>
      </c>
      <c r="P8" s="13">
        <v>0</v>
      </c>
      <c r="Q8" s="13">
        <v>0</v>
      </c>
      <c r="R8" s="13"/>
      <c r="S8" s="13">
        <v>0</v>
      </c>
      <c r="T8" s="13">
        <v>0</v>
      </c>
      <c r="U8" s="13">
        <v>0</v>
      </c>
      <c r="V8" s="13">
        <v>0</v>
      </c>
      <c r="W8" s="13">
        <v>0</v>
      </c>
      <c r="X8" s="27">
        <v>0</v>
      </c>
      <c r="Y8" s="32">
        <v>0</v>
      </c>
      <c r="Z8" s="32">
        <v>0</v>
      </c>
      <c r="AA8" s="32">
        <v>0</v>
      </c>
      <c r="AB8" s="32">
        <v>0</v>
      </c>
      <c r="AC8" s="32">
        <v>0</v>
      </c>
      <c r="AD8" s="32">
        <v>0</v>
      </c>
      <c r="AE8" s="32">
        <v>0</v>
      </c>
      <c r="AF8" s="32">
        <v>0</v>
      </c>
      <c r="AG8" s="32">
        <v>0</v>
      </c>
    </row>
    <row r="9" spans="1:33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43">
        <v>0</v>
      </c>
      <c r="I9" s="43">
        <v>0</v>
      </c>
      <c r="J9" s="43">
        <v>0</v>
      </c>
      <c r="K9" s="43"/>
      <c r="L9" s="43">
        <v>0</v>
      </c>
      <c r="M9" s="43"/>
      <c r="N9" s="43">
        <v>0</v>
      </c>
      <c r="O9" s="13">
        <v>0</v>
      </c>
      <c r="P9" s="13">
        <v>0</v>
      </c>
      <c r="Q9" s="13">
        <v>0</v>
      </c>
      <c r="R9" s="13"/>
      <c r="S9" s="13">
        <v>0</v>
      </c>
      <c r="T9" s="13">
        <v>0</v>
      </c>
      <c r="U9" s="13">
        <v>0</v>
      </c>
      <c r="V9" s="13">
        <v>0</v>
      </c>
      <c r="W9" s="13">
        <v>0</v>
      </c>
      <c r="X9" s="27">
        <v>0</v>
      </c>
      <c r="Y9" s="32">
        <v>0</v>
      </c>
      <c r="Z9" s="32">
        <v>0</v>
      </c>
      <c r="AA9" s="32">
        <v>0</v>
      </c>
      <c r="AB9" s="32">
        <v>0</v>
      </c>
      <c r="AC9" s="32">
        <v>0</v>
      </c>
      <c r="AD9" s="32">
        <v>0</v>
      </c>
      <c r="AE9" s="32">
        <v>0</v>
      </c>
      <c r="AF9" s="32">
        <v>0</v>
      </c>
      <c r="AG9" s="32">
        <v>0</v>
      </c>
    </row>
    <row r="10" spans="1:33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43">
        <v>620</v>
      </c>
      <c r="I10" s="43">
        <v>155</v>
      </c>
      <c r="J10" s="43">
        <v>52</v>
      </c>
      <c r="K10" s="43"/>
      <c r="L10" s="43">
        <v>52</v>
      </c>
      <c r="M10" s="43"/>
      <c r="N10" s="43">
        <v>51</v>
      </c>
      <c r="O10" s="13">
        <v>155</v>
      </c>
      <c r="P10" s="13">
        <v>155</v>
      </c>
      <c r="Q10" s="13">
        <v>155</v>
      </c>
      <c r="R10" s="13"/>
      <c r="S10" s="13">
        <v>620</v>
      </c>
      <c r="T10" s="13">
        <v>155</v>
      </c>
      <c r="U10" s="13">
        <v>155</v>
      </c>
      <c r="V10" s="13">
        <v>155</v>
      </c>
      <c r="W10" s="13">
        <v>155</v>
      </c>
      <c r="X10" s="27">
        <v>69</v>
      </c>
      <c r="Y10" s="32">
        <v>17</v>
      </c>
      <c r="Z10" s="32">
        <v>17</v>
      </c>
      <c r="AA10" s="32">
        <v>17</v>
      </c>
      <c r="AB10" s="32">
        <v>18</v>
      </c>
      <c r="AC10" s="32">
        <v>551</v>
      </c>
      <c r="AD10" s="32">
        <v>138</v>
      </c>
      <c r="AE10" s="32">
        <v>138</v>
      </c>
      <c r="AF10" s="32">
        <v>138</v>
      </c>
      <c r="AG10" s="32">
        <v>137</v>
      </c>
    </row>
    <row r="11" spans="1:33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43">
        <v>0</v>
      </c>
      <c r="I11" s="43">
        <v>0</v>
      </c>
      <c r="J11" s="43">
        <v>0</v>
      </c>
      <c r="K11" s="43"/>
      <c r="L11" s="43">
        <v>0</v>
      </c>
      <c r="M11" s="43"/>
      <c r="N11" s="43">
        <v>0</v>
      </c>
      <c r="O11" s="13">
        <v>0</v>
      </c>
      <c r="P11" s="13">
        <v>0</v>
      </c>
      <c r="Q11" s="13">
        <v>0</v>
      </c>
      <c r="R11" s="13"/>
      <c r="S11" s="13">
        <v>0</v>
      </c>
      <c r="T11" s="13">
        <v>0</v>
      </c>
      <c r="U11" s="13">
        <v>0</v>
      </c>
      <c r="V11" s="13">
        <v>0</v>
      </c>
      <c r="W11" s="13">
        <v>0</v>
      </c>
      <c r="X11" s="27">
        <v>0</v>
      </c>
      <c r="Y11" s="32">
        <v>0</v>
      </c>
      <c r="Z11" s="32">
        <v>0</v>
      </c>
      <c r="AA11" s="32">
        <v>0</v>
      </c>
      <c r="AB11" s="32">
        <v>0</v>
      </c>
      <c r="AC11" s="32">
        <v>0</v>
      </c>
      <c r="AD11" s="32">
        <v>0</v>
      </c>
      <c r="AE11" s="32">
        <v>0</v>
      </c>
      <c r="AF11" s="32">
        <v>0</v>
      </c>
      <c r="AG11" s="32">
        <v>0</v>
      </c>
    </row>
    <row r="12" spans="1:33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43">
        <v>0</v>
      </c>
      <c r="I12" s="43">
        <v>0</v>
      </c>
      <c r="J12" s="43">
        <v>0</v>
      </c>
      <c r="K12" s="43"/>
      <c r="L12" s="43">
        <v>0</v>
      </c>
      <c r="M12" s="43"/>
      <c r="N12" s="43">
        <v>0</v>
      </c>
      <c r="O12" s="13">
        <v>0</v>
      </c>
      <c r="P12" s="13">
        <v>0</v>
      </c>
      <c r="Q12" s="13">
        <v>0</v>
      </c>
      <c r="R12" s="13"/>
      <c r="S12" s="13">
        <v>0</v>
      </c>
      <c r="T12" s="13">
        <v>0</v>
      </c>
      <c r="U12" s="13">
        <v>0</v>
      </c>
      <c r="V12" s="13">
        <v>0</v>
      </c>
      <c r="W12" s="13">
        <v>0</v>
      </c>
      <c r="X12" s="27">
        <v>0</v>
      </c>
      <c r="Y12" s="32">
        <v>0</v>
      </c>
      <c r="Z12" s="32">
        <v>0</v>
      </c>
      <c r="AA12" s="32">
        <v>0</v>
      </c>
      <c r="AB12" s="32">
        <v>0</v>
      </c>
      <c r="AC12" s="32">
        <v>0</v>
      </c>
      <c r="AD12" s="32">
        <v>0</v>
      </c>
      <c r="AE12" s="32">
        <v>0</v>
      </c>
      <c r="AF12" s="32">
        <v>0</v>
      </c>
      <c r="AG12" s="32">
        <v>0</v>
      </c>
    </row>
    <row r="13" spans="1:33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43">
        <v>200</v>
      </c>
      <c r="I13" s="43">
        <v>50</v>
      </c>
      <c r="J13" s="43">
        <v>17</v>
      </c>
      <c r="K13" s="43"/>
      <c r="L13" s="43">
        <v>17</v>
      </c>
      <c r="M13" s="43"/>
      <c r="N13" s="43">
        <v>16</v>
      </c>
      <c r="O13" s="13">
        <v>50</v>
      </c>
      <c r="P13" s="13">
        <v>50</v>
      </c>
      <c r="Q13" s="13">
        <v>50</v>
      </c>
      <c r="R13" s="13"/>
      <c r="S13" s="13">
        <v>200</v>
      </c>
      <c r="T13" s="13">
        <v>50</v>
      </c>
      <c r="U13" s="13">
        <v>50</v>
      </c>
      <c r="V13" s="13">
        <v>50</v>
      </c>
      <c r="W13" s="13">
        <v>50</v>
      </c>
      <c r="X13" s="27">
        <v>75</v>
      </c>
      <c r="Y13" s="32">
        <v>19</v>
      </c>
      <c r="Z13" s="32">
        <v>19</v>
      </c>
      <c r="AA13" s="32">
        <v>19</v>
      </c>
      <c r="AB13" s="32">
        <v>18</v>
      </c>
      <c r="AC13" s="32">
        <v>125</v>
      </c>
      <c r="AD13" s="32">
        <v>31</v>
      </c>
      <c r="AE13" s="32">
        <v>31</v>
      </c>
      <c r="AF13" s="32">
        <v>31</v>
      </c>
      <c r="AG13" s="32">
        <v>32</v>
      </c>
    </row>
    <row r="14" spans="1:33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43">
        <v>0</v>
      </c>
      <c r="I14" s="43">
        <v>0</v>
      </c>
      <c r="J14" s="43">
        <v>0</v>
      </c>
      <c r="K14" s="43"/>
      <c r="L14" s="43">
        <v>0</v>
      </c>
      <c r="M14" s="43"/>
      <c r="N14" s="43">
        <v>0</v>
      </c>
      <c r="O14" s="13">
        <v>0</v>
      </c>
      <c r="P14" s="13">
        <v>0</v>
      </c>
      <c r="Q14" s="13">
        <v>0</v>
      </c>
      <c r="R14" s="13"/>
      <c r="S14" s="13">
        <v>0</v>
      </c>
      <c r="T14" s="13">
        <v>0</v>
      </c>
      <c r="U14" s="13">
        <v>0</v>
      </c>
      <c r="V14" s="13">
        <v>0</v>
      </c>
      <c r="W14" s="13">
        <v>0</v>
      </c>
      <c r="X14" s="27">
        <v>0</v>
      </c>
      <c r="Y14" s="32">
        <v>0</v>
      </c>
      <c r="Z14" s="32">
        <v>0</v>
      </c>
      <c r="AA14" s="32">
        <v>0</v>
      </c>
      <c r="AB14" s="32">
        <v>0</v>
      </c>
      <c r="AC14" s="32">
        <v>0</v>
      </c>
      <c r="AD14" s="32">
        <v>0</v>
      </c>
      <c r="AE14" s="32">
        <v>0</v>
      </c>
      <c r="AF14" s="32">
        <v>0</v>
      </c>
      <c r="AG14" s="32">
        <v>0</v>
      </c>
    </row>
    <row r="15" spans="1:33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43">
        <v>5782</v>
      </c>
      <c r="I15" s="43">
        <v>1446</v>
      </c>
      <c r="J15" s="43">
        <v>482</v>
      </c>
      <c r="K15" s="43"/>
      <c r="L15" s="43">
        <v>482</v>
      </c>
      <c r="M15" s="43"/>
      <c r="N15" s="43">
        <v>482</v>
      </c>
      <c r="O15" s="13">
        <v>1446</v>
      </c>
      <c r="P15" s="13">
        <v>1446</v>
      </c>
      <c r="Q15" s="13">
        <v>1444</v>
      </c>
      <c r="R15" s="13"/>
      <c r="S15" s="13">
        <v>5782</v>
      </c>
      <c r="T15" s="13">
        <v>1446</v>
      </c>
      <c r="U15" s="13">
        <v>1446</v>
      </c>
      <c r="V15" s="13">
        <v>1446</v>
      </c>
      <c r="W15" s="13">
        <v>1444</v>
      </c>
      <c r="X15" s="27">
        <v>5188</v>
      </c>
      <c r="Y15" s="32">
        <v>1297</v>
      </c>
      <c r="Z15" s="32">
        <v>1297</v>
      </c>
      <c r="AA15" s="32">
        <v>1297</v>
      </c>
      <c r="AB15" s="32">
        <v>1297</v>
      </c>
      <c r="AC15" s="32">
        <v>594</v>
      </c>
      <c r="AD15" s="32">
        <v>149</v>
      </c>
      <c r="AE15" s="32">
        <v>149</v>
      </c>
      <c r="AF15" s="32">
        <v>149</v>
      </c>
      <c r="AG15" s="32">
        <v>147</v>
      </c>
    </row>
    <row r="16" spans="1:33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43">
        <v>3584</v>
      </c>
      <c r="I16" s="43">
        <v>896</v>
      </c>
      <c r="J16" s="43">
        <v>299</v>
      </c>
      <c r="K16" s="43"/>
      <c r="L16" s="43">
        <v>299</v>
      </c>
      <c r="M16" s="43"/>
      <c r="N16" s="43">
        <v>298</v>
      </c>
      <c r="O16" s="13">
        <v>896</v>
      </c>
      <c r="P16" s="13">
        <v>896</v>
      </c>
      <c r="Q16" s="13">
        <v>896</v>
      </c>
      <c r="R16" s="13"/>
      <c r="S16" s="13">
        <v>3584</v>
      </c>
      <c r="T16" s="13">
        <v>896</v>
      </c>
      <c r="U16" s="13">
        <v>896</v>
      </c>
      <c r="V16" s="13">
        <v>896</v>
      </c>
      <c r="W16" s="13">
        <v>896</v>
      </c>
      <c r="X16" s="27">
        <v>311</v>
      </c>
      <c r="Y16" s="32">
        <v>78</v>
      </c>
      <c r="Z16" s="32">
        <v>78</v>
      </c>
      <c r="AA16" s="32">
        <v>78</v>
      </c>
      <c r="AB16" s="32">
        <v>77</v>
      </c>
      <c r="AC16" s="32">
        <v>3273</v>
      </c>
      <c r="AD16" s="32">
        <v>818</v>
      </c>
      <c r="AE16" s="32">
        <v>818</v>
      </c>
      <c r="AF16" s="32">
        <v>818</v>
      </c>
      <c r="AG16" s="32">
        <v>819</v>
      </c>
    </row>
    <row r="17" spans="1:33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43">
        <v>124</v>
      </c>
      <c r="I17" s="43">
        <v>31</v>
      </c>
      <c r="J17" s="43">
        <v>10</v>
      </c>
      <c r="K17" s="43"/>
      <c r="L17" s="43">
        <v>11</v>
      </c>
      <c r="M17" s="43"/>
      <c r="N17" s="43">
        <v>10</v>
      </c>
      <c r="O17" s="13">
        <v>31</v>
      </c>
      <c r="P17" s="13">
        <v>31</v>
      </c>
      <c r="Q17" s="13">
        <v>31</v>
      </c>
      <c r="R17" s="13"/>
      <c r="S17" s="13">
        <v>124</v>
      </c>
      <c r="T17" s="13">
        <v>31</v>
      </c>
      <c r="U17" s="13">
        <v>31</v>
      </c>
      <c r="V17" s="13">
        <v>31</v>
      </c>
      <c r="W17" s="13">
        <v>31</v>
      </c>
      <c r="X17" s="27">
        <v>118</v>
      </c>
      <c r="Y17" s="32">
        <v>30</v>
      </c>
      <c r="Z17" s="32">
        <v>30</v>
      </c>
      <c r="AA17" s="32">
        <v>30</v>
      </c>
      <c r="AB17" s="32">
        <v>28</v>
      </c>
      <c r="AC17" s="32">
        <v>6</v>
      </c>
      <c r="AD17" s="32">
        <v>1</v>
      </c>
      <c r="AE17" s="32">
        <v>1</v>
      </c>
      <c r="AF17" s="32">
        <v>1</v>
      </c>
      <c r="AG17" s="32">
        <v>3</v>
      </c>
    </row>
    <row r="18" spans="1:33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43">
        <v>0</v>
      </c>
      <c r="I18" s="43">
        <v>0</v>
      </c>
      <c r="J18" s="43">
        <v>0</v>
      </c>
      <c r="K18" s="43"/>
      <c r="L18" s="43">
        <v>0</v>
      </c>
      <c r="M18" s="43"/>
      <c r="N18" s="43">
        <v>0</v>
      </c>
      <c r="O18" s="13">
        <v>0</v>
      </c>
      <c r="P18" s="13">
        <v>0</v>
      </c>
      <c r="Q18" s="13">
        <v>0</v>
      </c>
      <c r="R18" s="13"/>
      <c r="S18" s="13">
        <v>0</v>
      </c>
      <c r="T18" s="13">
        <v>0</v>
      </c>
      <c r="U18" s="13">
        <v>0</v>
      </c>
      <c r="V18" s="13">
        <v>0</v>
      </c>
      <c r="W18" s="13">
        <v>0</v>
      </c>
      <c r="X18" s="27">
        <v>0</v>
      </c>
      <c r="Y18" s="32">
        <v>0</v>
      </c>
      <c r="Z18" s="32">
        <v>0</v>
      </c>
      <c r="AA18" s="32">
        <v>0</v>
      </c>
      <c r="AB18" s="32">
        <v>0</v>
      </c>
      <c r="AC18" s="32">
        <v>0</v>
      </c>
      <c r="AD18" s="32">
        <v>0</v>
      </c>
      <c r="AE18" s="32">
        <v>0</v>
      </c>
      <c r="AF18" s="32">
        <v>0</v>
      </c>
      <c r="AG18" s="32">
        <v>0</v>
      </c>
    </row>
    <row r="19" spans="1:33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43">
        <v>722</v>
      </c>
      <c r="I19" s="43">
        <v>181</v>
      </c>
      <c r="J19" s="43">
        <v>60</v>
      </c>
      <c r="K19" s="43"/>
      <c r="L19" s="43">
        <v>61</v>
      </c>
      <c r="M19" s="43"/>
      <c r="N19" s="43">
        <v>60</v>
      </c>
      <c r="O19" s="13">
        <v>181</v>
      </c>
      <c r="P19" s="13">
        <v>181</v>
      </c>
      <c r="Q19" s="13">
        <v>179</v>
      </c>
      <c r="R19" s="13"/>
      <c r="S19" s="13">
        <v>722</v>
      </c>
      <c r="T19" s="13">
        <v>181</v>
      </c>
      <c r="U19" s="13">
        <v>181</v>
      </c>
      <c r="V19" s="13">
        <v>181</v>
      </c>
      <c r="W19" s="13">
        <v>179</v>
      </c>
      <c r="X19" s="27">
        <v>36</v>
      </c>
      <c r="Y19" s="32">
        <v>9</v>
      </c>
      <c r="Z19" s="32">
        <v>9</v>
      </c>
      <c r="AA19" s="32">
        <v>9</v>
      </c>
      <c r="AB19" s="32">
        <v>9</v>
      </c>
      <c r="AC19" s="32">
        <v>686</v>
      </c>
      <c r="AD19" s="32">
        <v>172</v>
      </c>
      <c r="AE19" s="32">
        <v>172</v>
      </c>
      <c r="AF19" s="32">
        <v>172</v>
      </c>
      <c r="AG19" s="32">
        <v>170</v>
      </c>
    </row>
    <row r="20" spans="1:33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43">
        <v>0</v>
      </c>
      <c r="I20" s="43">
        <v>0</v>
      </c>
      <c r="J20" s="43">
        <v>0</v>
      </c>
      <c r="K20" s="43"/>
      <c r="L20" s="43">
        <v>0</v>
      </c>
      <c r="M20" s="43"/>
      <c r="N20" s="43">
        <v>0</v>
      </c>
      <c r="O20" s="13">
        <v>0</v>
      </c>
      <c r="P20" s="13">
        <v>0</v>
      </c>
      <c r="Q20" s="13">
        <v>0</v>
      </c>
      <c r="R20" s="13"/>
      <c r="S20" s="13">
        <v>0</v>
      </c>
      <c r="T20" s="13">
        <v>0</v>
      </c>
      <c r="U20" s="13">
        <v>0</v>
      </c>
      <c r="V20" s="13">
        <v>0</v>
      </c>
      <c r="W20" s="13">
        <v>0</v>
      </c>
      <c r="X20" s="27">
        <v>0</v>
      </c>
      <c r="Y20" s="32">
        <v>0</v>
      </c>
      <c r="Z20" s="32">
        <v>0</v>
      </c>
      <c r="AA20" s="32">
        <v>0</v>
      </c>
      <c r="AB20" s="32">
        <v>0</v>
      </c>
      <c r="AC20" s="32">
        <v>0</v>
      </c>
      <c r="AD20" s="32">
        <v>0</v>
      </c>
      <c r="AE20" s="32">
        <v>0</v>
      </c>
      <c r="AF20" s="32">
        <v>0</v>
      </c>
      <c r="AG20" s="32">
        <v>0</v>
      </c>
    </row>
    <row r="21" spans="1:33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43">
        <v>413</v>
      </c>
      <c r="I21" s="43">
        <v>103</v>
      </c>
      <c r="J21" s="43">
        <v>34</v>
      </c>
      <c r="K21" s="43"/>
      <c r="L21" s="43">
        <v>35</v>
      </c>
      <c r="M21" s="43"/>
      <c r="N21" s="43">
        <v>34</v>
      </c>
      <c r="O21" s="13">
        <v>103</v>
      </c>
      <c r="P21" s="13">
        <v>103</v>
      </c>
      <c r="Q21" s="13">
        <v>104</v>
      </c>
      <c r="R21" s="13"/>
      <c r="S21" s="13">
        <v>413</v>
      </c>
      <c r="T21" s="13">
        <v>103</v>
      </c>
      <c r="U21" s="13">
        <v>103</v>
      </c>
      <c r="V21" s="13">
        <v>103</v>
      </c>
      <c r="W21" s="13">
        <v>104</v>
      </c>
      <c r="X21" s="27">
        <v>380</v>
      </c>
      <c r="Y21" s="32">
        <v>95</v>
      </c>
      <c r="Z21" s="32">
        <v>95</v>
      </c>
      <c r="AA21" s="32">
        <v>95</v>
      </c>
      <c r="AB21" s="32">
        <v>95</v>
      </c>
      <c r="AC21" s="32">
        <v>33</v>
      </c>
      <c r="AD21" s="32">
        <v>8</v>
      </c>
      <c r="AE21" s="32">
        <v>8</v>
      </c>
      <c r="AF21" s="32">
        <v>8</v>
      </c>
      <c r="AG21" s="32">
        <v>9</v>
      </c>
    </row>
    <row r="22" spans="1:33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43">
        <v>0</v>
      </c>
      <c r="I22" s="43">
        <v>0</v>
      </c>
      <c r="J22" s="43">
        <v>0</v>
      </c>
      <c r="K22" s="43"/>
      <c r="L22" s="43">
        <v>0</v>
      </c>
      <c r="M22" s="43"/>
      <c r="N22" s="43">
        <v>0</v>
      </c>
      <c r="O22" s="13">
        <v>0</v>
      </c>
      <c r="P22" s="13">
        <v>0</v>
      </c>
      <c r="Q22" s="13">
        <v>0</v>
      </c>
      <c r="R22" s="13"/>
      <c r="S22" s="13">
        <v>0</v>
      </c>
      <c r="T22" s="13">
        <v>0</v>
      </c>
      <c r="U22" s="13">
        <v>0</v>
      </c>
      <c r="V22" s="13">
        <v>0</v>
      </c>
      <c r="W22" s="13">
        <v>0</v>
      </c>
      <c r="X22" s="27">
        <v>0</v>
      </c>
      <c r="Y22" s="32">
        <v>0</v>
      </c>
      <c r="Z22" s="32">
        <v>0</v>
      </c>
      <c r="AA22" s="32">
        <v>0</v>
      </c>
      <c r="AB22" s="32">
        <v>0</v>
      </c>
      <c r="AC22" s="32">
        <v>0</v>
      </c>
      <c r="AD22" s="32">
        <v>0</v>
      </c>
      <c r="AE22" s="32">
        <v>0</v>
      </c>
      <c r="AF22" s="32">
        <v>0</v>
      </c>
      <c r="AG22" s="32">
        <v>0</v>
      </c>
    </row>
    <row r="23" spans="1:33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43">
        <v>0</v>
      </c>
      <c r="I23" s="43">
        <v>0</v>
      </c>
      <c r="J23" s="43">
        <v>0</v>
      </c>
      <c r="K23" s="43"/>
      <c r="L23" s="43">
        <v>0</v>
      </c>
      <c r="M23" s="43"/>
      <c r="N23" s="43">
        <v>0</v>
      </c>
      <c r="O23" s="13">
        <v>0</v>
      </c>
      <c r="P23" s="13">
        <v>0</v>
      </c>
      <c r="Q23" s="13">
        <v>0</v>
      </c>
      <c r="R23" s="13"/>
      <c r="S23" s="13">
        <v>0</v>
      </c>
      <c r="T23" s="13">
        <v>0</v>
      </c>
      <c r="U23" s="13">
        <v>0</v>
      </c>
      <c r="V23" s="13">
        <v>0</v>
      </c>
      <c r="W23" s="13">
        <v>0</v>
      </c>
      <c r="X23" s="27">
        <v>0</v>
      </c>
      <c r="Y23" s="32">
        <v>0</v>
      </c>
      <c r="Z23" s="32">
        <v>0</v>
      </c>
      <c r="AA23" s="32">
        <v>0</v>
      </c>
      <c r="AB23" s="32">
        <v>0</v>
      </c>
      <c r="AC23" s="32">
        <v>0</v>
      </c>
      <c r="AD23" s="32">
        <v>0</v>
      </c>
      <c r="AE23" s="32">
        <v>0</v>
      </c>
      <c r="AF23" s="32">
        <v>0</v>
      </c>
      <c r="AG23" s="32">
        <v>0</v>
      </c>
    </row>
    <row r="24" spans="1:33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43">
        <v>0</v>
      </c>
      <c r="I24" s="43">
        <v>0</v>
      </c>
      <c r="J24" s="43">
        <v>0</v>
      </c>
      <c r="K24" s="43"/>
      <c r="L24" s="43">
        <v>0</v>
      </c>
      <c r="M24" s="43"/>
      <c r="N24" s="43">
        <v>0</v>
      </c>
      <c r="O24" s="13">
        <v>0</v>
      </c>
      <c r="P24" s="13">
        <v>0</v>
      </c>
      <c r="Q24" s="13">
        <v>0</v>
      </c>
      <c r="R24" s="13"/>
      <c r="S24" s="13">
        <v>0</v>
      </c>
      <c r="T24" s="13">
        <v>0</v>
      </c>
      <c r="U24" s="13">
        <v>0</v>
      </c>
      <c r="V24" s="13">
        <v>0</v>
      </c>
      <c r="W24" s="13">
        <v>0</v>
      </c>
      <c r="X24" s="27">
        <v>0</v>
      </c>
      <c r="Y24" s="32">
        <v>0</v>
      </c>
      <c r="Z24" s="32">
        <v>0</v>
      </c>
      <c r="AA24" s="32">
        <v>0</v>
      </c>
      <c r="AB24" s="32">
        <v>0</v>
      </c>
      <c r="AC24" s="32">
        <v>0</v>
      </c>
      <c r="AD24" s="32">
        <v>0</v>
      </c>
      <c r="AE24" s="32">
        <v>0</v>
      </c>
      <c r="AF24" s="32">
        <v>0</v>
      </c>
      <c r="AG24" s="32">
        <v>0</v>
      </c>
    </row>
    <row r="25" spans="1:33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43">
        <v>0</v>
      </c>
      <c r="I25" s="43">
        <v>0</v>
      </c>
      <c r="J25" s="43">
        <v>0</v>
      </c>
      <c r="K25" s="43"/>
      <c r="L25" s="43">
        <v>0</v>
      </c>
      <c r="M25" s="43"/>
      <c r="N25" s="43">
        <v>0</v>
      </c>
      <c r="O25" s="13">
        <v>0</v>
      </c>
      <c r="P25" s="13">
        <v>0</v>
      </c>
      <c r="Q25" s="13">
        <v>0</v>
      </c>
      <c r="R25" s="13"/>
      <c r="S25" s="13">
        <v>0</v>
      </c>
      <c r="T25" s="13">
        <v>0</v>
      </c>
      <c r="U25" s="13">
        <v>0</v>
      </c>
      <c r="V25" s="13">
        <v>0</v>
      </c>
      <c r="W25" s="13">
        <v>0</v>
      </c>
      <c r="X25" s="27">
        <v>0</v>
      </c>
      <c r="Y25" s="32">
        <v>0</v>
      </c>
      <c r="Z25" s="32">
        <v>0</v>
      </c>
      <c r="AA25" s="32">
        <v>0</v>
      </c>
      <c r="AB25" s="32">
        <v>0</v>
      </c>
      <c r="AC25" s="32">
        <v>0</v>
      </c>
      <c r="AD25" s="32">
        <v>0</v>
      </c>
      <c r="AE25" s="32">
        <v>0</v>
      </c>
      <c r="AF25" s="32">
        <v>0</v>
      </c>
      <c r="AG25" s="32">
        <v>0</v>
      </c>
    </row>
    <row r="26" spans="1:33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43">
        <v>1228</v>
      </c>
      <c r="I26" s="43">
        <v>307</v>
      </c>
      <c r="J26" s="43">
        <v>102</v>
      </c>
      <c r="K26" s="43"/>
      <c r="L26" s="43">
        <v>103</v>
      </c>
      <c r="M26" s="43"/>
      <c r="N26" s="43">
        <v>102</v>
      </c>
      <c r="O26" s="13">
        <v>307</v>
      </c>
      <c r="P26" s="13">
        <v>307</v>
      </c>
      <c r="Q26" s="13">
        <v>307</v>
      </c>
      <c r="R26" s="13"/>
      <c r="S26" s="13">
        <v>1228</v>
      </c>
      <c r="T26" s="13">
        <v>307</v>
      </c>
      <c r="U26" s="13">
        <v>307</v>
      </c>
      <c r="V26" s="13">
        <v>307</v>
      </c>
      <c r="W26" s="13">
        <v>307</v>
      </c>
      <c r="X26" s="27">
        <v>497</v>
      </c>
      <c r="Y26" s="32">
        <v>124</v>
      </c>
      <c r="Z26" s="32">
        <v>124</v>
      </c>
      <c r="AA26" s="32">
        <v>124</v>
      </c>
      <c r="AB26" s="32">
        <v>125</v>
      </c>
      <c r="AC26" s="32">
        <v>731</v>
      </c>
      <c r="AD26" s="32">
        <v>183</v>
      </c>
      <c r="AE26" s="32">
        <v>183</v>
      </c>
      <c r="AF26" s="32">
        <v>183</v>
      </c>
      <c r="AG26" s="32">
        <v>182</v>
      </c>
    </row>
    <row r="27" spans="1:33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43">
        <v>1905</v>
      </c>
      <c r="I27" s="43">
        <v>476</v>
      </c>
      <c r="J27" s="43">
        <v>159</v>
      </c>
      <c r="K27" s="43"/>
      <c r="L27" s="43">
        <v>159</v>
      </c>
      <c r="M27" s="43"/>
      <c r="N27" s="43">
        <v>158</v>
      </c>
      <c r="O27" s="13">
        <v>476</v>
      </c>
      <c r="P27" s="13">
        <v>476</v>
      </c>
      <c r="Q27" s="13">
        <v>477</v>
      </c>
      <c r="R27" s="13"/>
      <c r="S27" s="13">
        <v>1905</v>
      </c>
      <c r="T27" s="13">
        <v>476</v>
      </c>
      <c r="U27" s="13">
        <v>476</v>
      </c>
      <c r="V27" s="13">
        <v>476</v>
      </c>
      <c r="W27" s="13">
        <v>477</v>
      </c>
      <c r="X27" s="27">
        <v>165</v>
      </c>
      <c r="Y27" s="32">
        <v>41</v>
      </c>
      <c r="Z27" s="32">
        <v>41</v>
      </c>
      <c r="AA27" s="32">
        <v>41</v>
      </c>
      <c r="AB27" s="32">
        <v>42</v>
      </c>
      <c r="AC27" s="32">
        <v>1740</v>
      </c>
      <c r="AD27" s="32">
        <v>435</v>
      </c>
      <c r="AE27" s="32">
        <v>435</v>
      </c>
      <c r="AF27" s="32">
        <v>435</v>
      </c>
      <c r="AG27" s="32">
        <v>435</v>
      </c>
    </row>
    <row r="28" spans="1:33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43">
        <v>360</v>
      </c>
      <c r="I28" s="43">
        <v>90</v>
      </c>
      <c r="J28" s="43">
        <v>30</v>
      </c>
      <c r="K28" s="43"/>
      <c r="L28" s="43">
        <v>30</v>
      </c>
      <c r="M28" s="43"/>
      <c r="N28" s="43">
        <v>30</v>
      </c>
      <c r="O28" s="13">
        <v>90</v>
      </c>
      <c r="P28" s="13">
        <v>90</v>
      </c>
      <c r="Q28" s="13">
        <v>90</v>
      </c>
      <c r="R28" s="13"/>
      <c r="S28" s="13">
        <v>360</v>
      </c>
      <c r="T28" s="13">
        <v>90</v>
      </c>
      <c r="U28" s="13">
        <v>90</v>
      </c>
      <c r="V28" s="13">
        <v>90</v>
      </c>
      <c r="W28" s="13">
        <v>90</v>
      </c>
      <c r="X28" s="27">
        <v>64</v>
      </c>
      <c r="Y28" s="32">
        <v>16</v>
      </c>
      <c r="Z28" s="32">
        <v>16</v>
      </c>
      <c r="AA28" s="32">
        <v>16</v>
      </c>
      <c r="AB28" s="32">
        <v>16</v>
      </c>
      <c r="AC28" s="32">
        <v>296</v>
      </c>
      <c r="AD28" s="32">
        <v>74</v>
      </c>
      <c r="AE28" s="32">
        <v>74</v>
      </c>
      <c r="AF28" s="32">
        <v>74</v>
      </c>
      <c r="AG28" s="32">
        <v>74</v>
      </c>
    </row>
    <row r="29" spans="1:33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43">
        <v>0</v>
      </c>
      <c r="I29" s="43">
        <v>0</v>
      </c>
      <c r="J29" s="43">
        <v>0</v>
      </c>
      <c r="K29" s="43"/>
      <c r="L29" s="43">
        <v>0</v>
      </c>
      <c r="M29" s="43"/>
      <c r="N29" s="43">
        <v>0</v>
      </c>
      <c r="O29" s="13">
        <v>0</v>
      </c>
      <c r="P29" s="13">
        <v>0</v>
      </c>
      <c r="Q29" s="13">
        <v>0</v>
      </c>
      <c r="R29" s="13"/>
      <c r="S29" s="13">
        <v>0</v>
      </c>
      <c r="T29" s="13">
        <v>0</v>
      </c>
      <c r="U29" s="13">
        <v>0</v>
      </c>
      <c r="V29" s="13">
        <v>0</v>
      </c>
      <c r="W29" s="13">
        <v>0</v>
      </c>
      <c r="X29" s="27">
        <v>0</v>
      </c>
      <c r="Y29" s="32">
        <v>0</v>
      </c>
      <c r="Z29" s="32">
        <v>0</v>
      </c>
      <c r="AA29" s="32">
        <v>0</v>
      </c>
      <c r="AB29" s="32">
        <v>0</v>
      </c>
      <c r="AC29" s="32">
        <v>0</v>
      </c>
      <c r="AD29" s="32">
        <v>0</v>
      </c>
      <c r="AE29" s="32">
        <v>0</v>
      </c>
      <c r="AF29" s="32">
        <v>0</v>
      </c>
      <c r="AG29" s="32">
        <v>0</v>
      </c>
    </row>
    <row r="30" spans="1:33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43">
        <v>0</v>
      </c>
      <c r="I30" s="43">
        <v>0</v>
      </c>
      <c r="J30" s="43">
        <v>0</v>
      </c>
      <c r="K30" s="43"/>
      <c r="L30" s="43">
        <v>0</v>
      </c>
      <c r="M30" s="43"/>
      <c r="N30" s="43">
        <v>0</v>
      </c>
      <c r="O30" s="13">
        <v>0</v>
      </c>
      <c r="P30" s="13">
        <v>0</v>
      </c>
      <c r="Q30" s="13">
        <v>0</v>
      </c>
      <c r="R30" s="13"/>
      <c r="S30" s="13">
        <v>0</v>
      </c>
      <c r="T30" s="13">
        <v>0</v>
      </c>
      <c r="U30" s="13">
        <v>0</v>
      </c>
      <c r="V30" s="13">
        <v>0</v>
      </c>
      <c r="W30" s="13">
        <v>0</v>
      </c>
      <c r="X30" s="27">
        <v>0</v>
      </c>
      <c r="Y30" s="32">
        <v>0</v>
      </c>
      <c r="Z30" s="32">
        <v>0</v>
      </c>
      <c r="AA30" s="32">
        <v>0</v>
      </c>
      <c r="AB30" s="32">
        <v>0</v>
      </c>
      <c r="AC30" s="32">
        <v>0</v>
      </c>
      <c r="AD30" s="32">
        <v>0</v>
      </c>
      <c r="AE30" s="32">
        <v>0</v>
      </c>
      <c r="AF30" s="32">
        <v>0</v>
      </c>
      <c r="AG30" s="32">
        <v>0</v>
      </c>
    </row>
    <row r="31" spans="1:33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>
        <v>9039</v>
      </c>
      <c r="I31" s="43">
        <v>2260</v>
      </c>
      <c r="J31" s="43">
        <v>753</v>
      </c>
      <c r="K31" s="43"/>
      <c r="L31" s="43">
        <v>754</v>
      </c>
      <c r="M31" s="43"/>
      <c r="N31" s="43">
        <v>753</v>
      </c>
      <c r="O31" s="13">
        <v>2260</v>
      </c>
      <c r="P31" s="13">
        <v>2260</v>
      </c>
      <c r="Q31" s="13">
        <v>2259</v>
      </c>
      <c r="R31" s="13"/>
      <c r="S31" s="13">
        <v>9039</v>
      </c>
      <c r="T31" s="13">
        <v>2260</v>
      </c>
      <c r="U31" s="13">
        <v>2260</v>
      </c>
      <c r="V31" s="13">
        <v>2260</v>
      </c>
      <c r="W31" s="13">
        <v>2259</v>
      </c>
      <c r="X31" s="27">
        <v>4852</v>
      </c>
      <c r="Y31" s="27">
        <v>1213</v>
      </c>
      <c r="Z31" s="27">
        <v>1213</v>
      </c>
      <c r="AA31" s="27">
        <v>1213</v>
      </c>
      <c r="AB31" s="27">
        <v>1213</v>
      </c>
      <c r="AC31" s="32">
        <v>4187</v>
      </c>
      <c r="AD31" s="32">
        <v>1047</v>
      </c>
      <c r="AE31" s="32">
        <v>1047</v>
      </c>
      <c r="AF31" s="32">
        <v>1047</v>
      </c>
      <c r="AG31" s="32">
        <v>1046</v>
      </c>
    </row>
    <row r="32" spans="1:33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>
        <v>722</v>
      </c>
      <c r="I32" s="43">
        <v>181</v>
      </c>
      <c r="J32" s="43">
        <v>60</v>
      </c>
      <c r="K32" s="43"/>
      <c r="L32" s="43">
        <v>61</v>
      </c>
      <c r="M32" s="43"/>
      <c r="N32" s="43">
        <v>60</v>
      </c>
      <c r="O32" s="13">
        <v>181</v>
      </c>
      <c r="P32" s="13">
        <v>181</v>
      </c>
      <c r="Q32" s="13">
        <v>179</v>
      </c>
      <c r="R32" s="13"/>
      <c r="S32" s="13">
        <v>722</v>
      </c>
      <c r="T32" s="13">
        <v>181</v>
      </c>
      <c r="U32" s="13">
        <v>181</v>
      </c>
      <c r="V32" s="13">
        <v>181</v>
      </c>
      <c r="W32" s="13">
        <v>179</v>
      </c>
      <c r="X32" s="27">
        <v>394</v>
      </c>
      <c r="Y32" s="27">
        <v>99</v>
      </c>
      <c r="Z32" s="27">
        <v>99</v>
      </c>
      <c r="AA32" s="27">
        <v>99</v>
      </c>
      <c r="AB32" s="27">
        <v>97</v>
      </c>
      <c r="AC32" s="32">
        <v>328</v>
      </c>
      <c r="AD32" s="32">
        <v>82</v>
      </c>
      <c r="AE32" s="32">
        <v>82</v>
      </c>
      <c r="AF32" s="32">
        <v>82</v>
      </c>
      <c r="AG32" s="32">
        <v>82</v>
      </c>
    </row>
    <row r="33" spans="1:33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>
        <v>7192</v>
      </c>
      <c r="I33" s="43">
        <v>2548</v>
      </c>
      <c r="J33" s="43">
        <v>516</v>
      </c>
      <c r="K33" s="43"/>
      <c r="L33" s="43">
        <v>516</v>
      </c>
      <c r="M33" s="43">
        <v>1000</v>
      </c>
      <c r="N33" s="43">
        <v>516</v>
      </c>
      <c r="O33" s="13">
        <v>1548</v>
      </c>
      <c r="P33" s="13">
        <v>1548</v>
      </c>
      <c r="Q33" s="13">
        <v>1548</v>
      </c>
      <c r="R33" s="13"/>
      <c r="S33" s="13">
        <v>7192</v>
      </c>
      <c r="T33" s="13">
        <v>2548</v>
      </c>
      <c r="U33" s="13">
        <v>1548</v>
      </c>
      <c r="V33" s="13">
        <v>1548</v>
      </c>
      <c r="W33" s="13">
        <v>1548</v>
      </c>
      <c r="X33" s="27">
        <v>3860</v>
      </c>
      <c r="Y33" s="27">
        <v>965</v>
      </c>
      <c r="Z33" s="27">
        <v>965</v>
      </c>
      <c r="AA33" s="27">
        <v>965</v>
      </c>
      <c r="AB33" s="27">
        <v>965</v>
      </c>
      <c r="AC33" s="32">
        <v>3332</v>
      </c>
      <c r="AD33" s="32">
        <v>1583</v>
      </c>
      <c r="AE33" s="32">
        <v>583</v>
      </c>
      <c r="AF33" s="32">
        <v>583</v>
      </c>
      <c r="AG33" s="32">
        <v>583</v>
      </c>
    </row>
    <row r="34" spans="1:33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>
        <v>12</v>
      </c>
      <c r="I34" s="43">
        <v>3</v>
      </c>
      <c r="J34" s="43">
        <v>1</v>
      </c>
      <c r="K34" s="43"/>
      <c r="L34" s="43">
        <v>1</v>
      </c>
      <c r="M34" s="43"/>
      <c r="N34" s="43">
        <v>1</v>
      </c>
      <c r="O34" s="13">
        <v>3</v>
      </c>
      <c r="P34" s="13">
        <v>3</v>
      </c>
      <c r="Q34" s="13">
        <v>3</v>
      </c>
      <c r="R34" s="13"/>
      <c r="S34" s="13">
        <v>12</v>
      </c>
      <c r="T34" s="13">
        <v>3</v>
      </c>
      <c r="U34" s="13">
        <v>3</v>
      </c>
      <c r="V34" s="13">
        <v>3</v>
      </c>
      <c r="W34" s="13">
        <v>3</v>
      </c>
      <c r="X34" s="27">
        <v>6</v>
      </c>
      <c r="Y34" s="27">
        <v>2</v>
      </c>
      <c r="Z34" s="27">
        <v>2</v>
      </c>
      <c r="AA34" s="27">
        <v>2</v>
      </c>
      <c r="AB34" s="27">
        <v>0</v>
      </c>
      <c r="AC34" s="32">
        <v>6</v>
      </c>
      <c r="AD34" s="32">
        <v>1</v>
      </c>
      <c r="AE34" s="32">
        <v>1</v>
      </c>
      <c r="AF34" s="32">
        <v>1</v>
      </c>
      <c r="AG34" s="32">
        <v>3</v>
      </c>
    </row>
    <row r="35" spans="1:33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>
        <v>98</v>
      </c>
      <c r="I35" s="43">
        <v>25</v>
      </c>
      <c r="J35" s="43">
        <v>8</v>
      </c>
      <c r="K35" s="43"/>
      <c r="L35" s="43">
        <v>9</v>
      </c>
      <c r="M35" s="43"/>
      <c r="N35" s="43">
        <v>8</v>
      </c>
      <c r="O35" s="13">
        <v>25</v>
      </c>
      <c r="P35" s="13">
        <v>25</v>
      </c>
      <c r="Q35" s="13">
        <v>23</v>
      </c>
      <c r="R35" s="13"/>
      <c r="S35" s="13">
        <v>98</v>
      </c>
      <c r="T35" s="13">
        <v>25</v>
      </c>
      <c r="U35" s="13">
        <v>25</v>
      </c>
      <c r="V35" s="13">
        <v>25</v>
      </c>
      <c r="W35" s="13">
        <v>23</v>
      </c>
      <c r="X35" s="27">
        <v>53</v>
      </c>
      <c r="Y35" s="27">
        <v>13</v>
      </c>
      <c r="Z35" s="27">
        <v>13</v>
      </c>
      <c r="AA35" s="27">
        <v>13</v>
      </c>
      <c r="AB35" s="27">
        <v>14</v>
      </c>
      <c r="AC35" s="32">
        <v>45</v>
      </c>
      <c r="AD35" s="32">
        <v>12</v>
      </c>
      <c r="AE35" s="32">
        <v>12</v>
      </c>
      <c r="AF35" s="32">
        <v>12</v>
      </c>
      <c r="AG35" s="32">
        <v>9</v>
      </c>
    </row>
    <row r="36" spans="1:33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>
        <v>0</v>
      </c>
      <c r="I36" s="43">
        <v>0</v>
      </c>
      <c r="J36" s="43">
        <v>0</v>
      </c>
      <c r="K36" s="43"/>
      <c r="L36" s="43">
        <v>0</v>
      </c>
      <c r="M36" s="43"/>
      <c r="N36" s="43">
        <v>0</v>
      </c>
      <c r="O36" s="13">
        <v>0</v>
      </c>
      <c r="P36" s="13">
        <v>0</v>
      </c>
      <c r="Q36" s="13">
        <v>0</v>
      </c>
      <c r="R36" s="13"/>
      <c r="S36" s="13">
        <v>0</v>
      </c>
      <c r="T36" s="13">
        <v>0</v>
      </c>
      <c r="U36" s="13">
        <v>0</v>
      </c>
      <c r="V36" s="13">
        <v>0</v>
      </c>
      <c r="W36" s="13">
        <v>0</v>
      </c>
      <c r="X36" s="27">
        <v>0</v>
      </c>
      <c r="Y36" s="27">
        <v>0</v>
      </c>
      <c r="Z36" s="27">
        <v>0</v>
      </c>
      <c r="AA36" s="27">
        <v>0</v>
      </c>
      <c r="AB36" s="27">
        <v>0</v>
      </c>
      <c r="AC36" s="32">
        <v>0</v>
      </c>
      <c r="AD36" s="32">
        <v>0</v>
      </c>
      <c r="AE36" s="32">
        <v>0</v>
      </c>
      <c r="AF36" s="32">
        <v>0</v>
      </c>
      <c r="AG36" s="32">
        <v>0</v>
      </c>
    </row>
    <row r="37" spans="1:33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>
        <v>0</v>
      </c>
      <c r="I37" s="43">
        <v>0</v>
      </c>
      <c r="J37" s="43">
        <v>0</v>
      </c>
      <c r="K37" s="43"/>
      <c r="L37" s="43">
        <v>0</v>
      </c>
      <c r="M37" s="43"/>
      <c r="N37" s="43">
        <v>0</v>
      </c>
      <c r="O37" s="13">
        <v>0</v>
      </c>
      <c r="P37" s="13">
        <v>0</v>
      </c>
      <c r="Q37" s="13">
        <v>0</v>
      </c>
      <c r="R37" s="13"/>
      <c r="S37" s="13">
        <v>0</v>
      </c>
      <c r="T37" s="13">
        <v>0</v>
      </c>
      <c r="U37" s="13">
        <v>0</v>
      </c>
      <c r="V37" s="13">
        <v>0</v>
      </c>
      <c r="W37" s="13">
        <v>0</v>
      </c>
      <c r="X37" s="27">
        <v>0</v>
      </c>
      <c r="Y37" s="27">
        <v>0</v>
      </c>
      <c r="Z37" s="27">
        <v>0</v>
      </c>
      <c r="AA37" s="27">
        <v>0</v>
      </c>
      <c r="AB37" s="27">
        <v>0</v>
      </c>
      <c r="AC37" s="32">
        <v>0</v>
      </c>
      <c r="AD37" s="32">
        <v>0</v>
      </c>
      <c r="AE37" s="32">
        <v>0</v>
      </c>
      <c r="AF37" s="32">
        <v>0</v>
      </c>
      <c r="AG37" s="32">
        <v>0</v>
      </c>
    </row>
    <row r="38" spans="1:33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>
        <v>0</v>
      </c>
      <c r="I38" s="43">
        <v>0</v>
      </c>
      <c r="J38" s="43">
        <v>0</v>
      </c>
      <c r="K38" s="43"/>
      <c r="L38" s="43">
        <v>0</v>
      </c>
      <c r="M38" s="43"/>
      <c r="N38" s="43">
        <v>0</v>
      </c>
      <c r="O38" s="13">
        <v>0</v>
      </c>
      <c r="P38" s="13">
        <v>0</v>
      </c>
      <c r="Q38" s="13">
        <v>0</v>
      </c>
      <c r="R38" s="13"/>
      <c r="S38" s="13">
        <v>0</v>
      </c>
      <c r="T38" s="13">
        <v>0</v>
      </c>
      <c r="U38" s="13">
        <v>0</v>
      </c>
      <c r="V38" s="13">
        <v>0</v>
      </c>
      <c r="W38" s="13">
        <v>0</v>
      </c>
      <c r="X38" s="27">
        <v>0</v>
      </c>
      <c r="Y38" s="27">
        <v>0</v>
      </c>
      <c r="Z38" s="27">
        <v>0</v>
      </c>
      <c r="AA38" s="27">
        <v>0</v>
      </c>
      <c r="AB38" s="27">
        <v>0</v>
      </c>
      <c r="AC38" s="32">
        <v>0</v>
      </c>
      <c r="AD38" s="32">
        <v>0</v>
      </c>
      <c r="AE38" s="32">
        <v>0</v>
      </c>
      <c r="AF38" s="32">
        <v>0</v>
      </c>
      <c r="AG38" s="32">
        <v>0</v>
      </c>
    </row>
    <row r="39" spans="1:33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>
        <v>0</v>
      </c>
      <c r="I39" s="43">
        <v>0</v>
      </c>
      <c r="J39" s="43">
        <v>0</v>
      </c>
      <c r="K39" s="43"/>
      <c r="L39" s="43">
        <v>0</v>
      </c>
      <c r="M39" s="43"/>
      <c r="N39" s="43">
        <v>0</v>
      </c>
      <c r="O39" s="13">
        <v>0</v>
      </c>
      <c r="P39" s="13">
        <v>0</v>
      </c>
      <c r="Q39" s="13">
        <v>0</v>
      </c>
      <c r="R39" s="13"/>
      <c r="S39" s="13">
        <v>0</v>
      </c>
      <c r="T39" s="13">
        <v>0</v>
      </c>
      <c r="U39" s="13">
        <v>0</v>
      </c>
      <c r="V39" s="13">
        <v>0</v>
      </c>
      <c r="W39" s="13">
        <v>0</v>
      </c>
      <c r="X39" s="27">
        <v>0</v>
      </c>
      <c r="Y39" s="27">
        <v>0</v>
      </c>
      <c r="Z39" s="27">
        <v>0</v>
      </c>
      <c r="AA39" s="27">
        <v>0</v>
      </c>
      <c r="AB39" s="27">
        <v>0</v>
      </c>
      <c r="AC39" s="32">
        <v>0</v>
      </c>
      <c r="AD39" s="32">
        <v>0</v>
      </c>
      <c r="AE39" s="32">
        <v>0</v>
      </c>
      <c r="AF39" s="32">
        <v>0</v>
      </c>
      <c r="AG39" s="32">
        <v>0</v>
      </c>
    </row>
    <row r="40" spans="1:33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>
        <v>0</v>
      </c>
      <c r="I40" s="43">
        <v>0</v>
      </c>
      <c r="J40" s="43">
        <v>0</v>
      </c>
      <c r="K40" s="43"/>
      <c r="L40" s="43">
        <v>0</v>
      </c>
      <c r="M40" s="43"/>
      <c r="N40" s="43">
        <v>0</v>
      </c>
      <c r="O40" s="13">
        <v>0</v>
      </c>
      <c r="P40" s="13">
        <v>0</v>
      </c>
      <c r="Q40" s="13">
        <v>0</v>
      </c>
      <c r="R40" s="13"/>
      <c r="S40" s="13">
        <v>0</v>
      </c>
      <c r="T40" s="13">
        <v>0</v>
      </c>
      <c r="U40" s="13">
        <v>0</v>
      </c>
      <c r="V40" s="13">
        <v>0</v>
      </c>
      <c r="W40" s="13">
        <v>0</v>
      </c>
      <c r="X40" s="27"/>
      <c r="Y40" s="27">
        <v>0</v>
      </c>
      <c r="Z40" s="27">
        <v>0</v>
      </c>
      <c r="AA40" s="27">
        <v>0</v>
      </c>
      <c r="AB40" s="27">
        <v>0</v>
      </c>
      <c r="AC40" s="32">
        <v>0</v>
      </c>
      <c r="AD40" s="32">
        <v>0</v>
      </c>
      <c r="AE40" s="32">
        <v>0</v>
      </c>
      <c r="AF40" s="32">
        <v>0</v>
      </c>
      <c r="AG40" s="32">
        <v>0</v>
      </c>
    </row>
    <row r="41" spans="1:33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>
        <v>0</v>
      </c>
      <c r="I41" s="43">
        <v>0</v>
      </c>
      <c r="J41" s="43">
        <v>0</v>
      </c>
      <c r="K41" s="43"/>
      <c r="L41" s="43">
        <v>0</v>
      </c>
      <c r="M41" s="43"/>
      <c r="N41" s="43">
        <v>0</v>
      </c>
      <c r="O41" s="13">
        <v>0</v>
      </c>
      <c r="P41" s="13">
        <v>0</v>
      </c>
      <c r="Q41" s="13">
        <v>0</v>
      </c>
      <c r="R41" s="13"/>
      <c r="S41" s="13">
        <v>0</v>
      </c>
      <c r="T41" s="13">
        <v>0</v>
      </c>
      <c r="U41" s="13">
        <v>0</v>
      </c>
      <c r="V41" s="13">
        <v>0</v>
      </c>
      <c r="W41" s="13">
        <v>0</v>
      </c>
      <c r="X41" s="27">
        <v>0</v>
      </c>
      <c r="Y41" s="32">
        <v>0</v>
      </c>
      <c r="Z41" s="32">
        <v>0</v>
      </c>
      <c r="AA41" s="32">
        <v>0</v>
      </c>
      <c r="AB41" s="32">
        <v>0</v>
      </c>
      <c r="AC41" s="32">
        <v>0</v>
      </c>
      <c r="AD41" s="32">
        <v>0</v>
      </c>
      <c r="AE41" s="32">
        <v>0</v>
      </c>
      <c r="AF41" s="32">
        <v>0</v>
      </c>
      <c r="AG41" s="32">
        <v>0</v>
      </c>
    </row>
    <row r="42" spans="1:33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43">
        <v>0</v>
      </c>
      <c r="I42" s="43">
        <v>0</v>
      </c>
      <c r="J42" s="43">
        <v>0</v>
      </c>
      <c r="K42" s="43"/>
      <c r="L42" s="43">
        <v>0</v>
      </c>
      <c r="M42" s="43"/>
      <c r="N42" s="43">
        <v>0</v>
      </c>
      <c r="O42" s="13">
        <v>0</v>
      </c>
      <c r="P42" s="13">
        <v>0</v>
      </c>
      <c r="Q42" s="13">
        <v>0</v>
      </c>
      <c r="R42" s="13"/>
      <c r="S42" s="13">
        <v>0</v>
      </c>
      <c r="T42" s="13">
        <v>0</v>
      </c>
      <c r="U42" s="13">
        <v>0</v>
      </c>
      <c r="V42" s="13">
        <v>0</v>
      </c>
      <c r="W42" s="13">
        <v>0</v>
      </c>
      <c r="X42" s="27">
        <v>0</v>
      </c>
      <c r="Y42" s="32">
        <v>0</v>
      </c>
      <c r="Z42" s="32">
        <v>0</v>
      </c>
      <c r="AA42" s="32">
        <v>0</v>
      </c>
      <c r="AB42" s="32">
        <v>0</v>
      </c>
      <c r="AC42" s="32">
        <v>0</v>
      </c>
      <c r="AD42" s="32">
        <v>0</v>
      </c>
      <c r="AE42" s="32">
        <v>0</v>
      </c>
      <c r="AF42" s="32">
        <v>0</v>
      </c>
      <c r="AG42" s="32">
        <v>0</v>
      </c>
    </row>
    <row r="43" spans="1:33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43">
        <v>8256</v>
      </c>
      <c r="I43" s="43">
        <v>2064</v>
      </c>
      <c r="J43" s="43">
        <v>688</v>
      </c>
      <c r="K43" s="43"/>
      <c r="L43" s="43">
        <v>688</v>
      </c>
      <c r="M43" s="43"/>
      <c r="N43" s="43">
        <v>688</v>
      </c>
      <c r="O43" s="13">
        <v>2064</v>
      </c>
      <c r="P43" s="13">
        <v>2064</v>
      </c>
      <c r="Q43" s="13">
        <v>2064</v>
      </c>
      <c r="R43" s="13"/>
      <c r="S43" s="13">
        <v>8256</v>
      </c>
      <c r="T43" s="13">
        <v>2064</v>
      </c>
      <c r="U43" s="13">
        <v>2064</v>
      </c>
      <c r="V43" s="13">
        <v>2064</v>
      </c>
      <c r="W43" s="13">
        <v>2064</v>
      </c>
      <c r="X43" s="27">
        <v>7047</v>
      </c>
      <c r="Y43" s="27">
        <v>1762</v>
      </c>
      <c r="Z43" s="27">
        <v>1762</v>
      </c>
      <c r="AA43" s="27">
        <v>1762</v>
      </c>
      <c r="AB43" s="27">
        <v>1761</v>
      </c>
      <c r="AC43" s="32">
        <v>1209</v>
      </c>
      <c r="AD43" s="32">
        <v>302</v>
      </c>
      <c r="AE43" s="32">
        <v>302</v>
      </c>
      <c r="AF43" s="32">
        <v>302</v>
      </c>
      <c r="AG43" s="32">
        <v>303</v>
      </c>
    </row>
    <row r="44" spans="1:33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43">
        <v>15214</v>
      </c>
      <c r="I44" s="43">
        <v>3054</v>
      </c>
      <c r="J44" s="43">
        <v>1351</v>
      </c>
      <c r="K44" s="43"/>
      <c r="L44" s="43">
        <v>1352</v>
      </c>
      <c r="M44" s="43">
        <v>-1000</v>
      </c>
      <c r="N44" s="43">
        <v>1351</v>
      </c>
      <c r="O44" s="13">
        <v>4054</v>
      </c>
      <c r="P44" s="13">
        <v>4054</v>
      </c>
      <c r="Q44" s="13">
        <v>4052</v>
      </c>
      <c r="R44" s="13"/>
      <c r="S44" s="13">
        <v>15214</v>
      </c>
      <c r="T44" s="13">
        <v>3054</v>
      </c>
      <c r="U44" s="13">
        <v>4054</v>
      </c>
      <c r="V44" s="13">
        <v>4054</v>
      </c>
      <c r="W44" s="13">
        <v>4052</v>
      </c>
      <c r="X44" s="27">
        <v>12825</v>
      </c>
      <c r="Y44" s="27">
        <v>3206</v>
      </c>
      <c r="Z44" s="27">
        <v>3206</v>
      </c>
      <c r="AA44" s="27">
        <v>3206</v>
      </c>
      <c r="AB44" s="27">
        <v>3207</v>
      </c>
      <c r="AC44" s="32">
        <v>2389</v>
      </c>
      <c r="AD44" s="32">
        <v>-152</v>
      </c>
      <c r="AE44" s="32">
        <v>848</v>
      </c>
      <c r="AF44" s="32">
        <v>848</v>
      </c>
      <c r="AG44" s="32">
        <v>845</v>
      </c>
    </row>
    <row r="45" spans="1:33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43">
        <v>5025</v>
      </c>
      <c r="I45" s="43">
        <v>1275</v>
      </c>
      <c r="J45" s="43">
        <v>417</v>
      </c>
      <c r="K45" s="43">
        <v>25</v>
      </c>
      <c r="L45" s="43">
        <v>417</v>
      </c>
      <c r="M45" s="43"/>
      <c r="N45" s="43">
        <v>416</v>
      </c>
      <c r="O45" s="13">
        <v>1250</v>
      </c>
      <c r="P45" s="13">
        <v>1250</v>
      </c>
      <c r="Q45" s="13">
        <v>1250</v>
      </c>
      <c r="R45" s="13">
        <v>650</v>
      </c>
      <c r="S45" s="13">
        <v>5675</v>
      </c>
      <c r="T45" s="13">
        <v>1275</v>
      </c>
      <c r="U45" s="13">
        <v>1250</v>
      </c>
      <c r="V45" s="13">
        <v>1900</v>
      </c>
      <c r="W45" s="13">
        <v>1250</v>
      </c>
      <c r="X45" s="27">
        <v>4094</v>
      </c>
      <c r="Y45" s="27">
        <v>1024</v>
      </c>
      <c r="Z45" s="27">
        <v>1024</v>
      </c>
      <c r="AA45" s="27">
        <v>1024</v>
      </c>
      <c r="AB45" s="27">
        <v>1022</v>
      </c>
      <c r="AC45" s="32">
        <v>931</v>
      </c>
      <c r="AD45" s="32">
        <v>251</v>
      </c>
      <c r="AE45" s="32">
        <v>226</v>
      </c>
      <c r="AF45" s="32">
        <v>226</v>
      </c>
      <c r="AG45" s="32">
        <v>228</v>
      </c>
    </row>
    <row r="46" spans="1:33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>
        <v>0</v>
      </c>
      <c r="I46" s="43">
        <v>0</v>
      </c>
      <c r="J46" s="43">
        <v>0</v>
      </c>
      <c r="K46" s="43"/>
      <c r="L46" s="43">
        <v>0</v>
      </c>
      <c r="M46" s="43"/>
      <c r="N46" s="43">
        <v>0</v>
      </c>
      <c r="O46" s="13">
        <v>0</v>
      </c>
      <c r="P46" s="13">
        <v>0</v>
      </c>
      <c r="Q46" s="13">
        <v>0</v>
      </c>
      <c r="R46" s="13"/>
      <c r="S46" s="13">
        <v>0</v>
      </c>
      <c r="T46" s="13">
        <v>0</v>
      </c>
      <c r="U46" s="13">
        <v>0</v>
      </c>
      <c r="V46" s="13">
        <v>0</v>
      </c>
      <c r="W46" s="13">
        <v>0</v>
      </c>
      <c r="X46" s="27">
        <v>0</v>
      </c>
      <c r="Y46" s="27">
        <v>0</v>
      </c>
      <c r="Z46" s="27">
        <v>0</v>
      </c>
      <c r="AA46" s="27">
        <v>0</v>
      </c>
      <c r="AB46" s="27">
        <v>0</v>
      </c>
      <c r="AC46" s="32">
        <v>0</v>
      </c>
      <c r="AD46" s="32">
        <v>0</v>
      </c>
      <c r="AE46" s="32">
        <v>0</v>
      </c>
      <c r="AF46" s="32">
        <v>0</v>
      </c>
      <c r="AG46" s="32">
        <v>0</v>
      </c>
    </row>
    <row r="47" spans="1:33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>
        <v>0</v>
      </c>
      <c r="I47" s="43">
        <v>0</v>
      </c>
      <c r="J47" s="43">
        <v>0</v>
      </c>
      <c r="K47" s="43"/>
      <c r="L47" s="43">
        <v>0</v>
      </c>
      <c r="M47" s="43"/>
      <c r="N47" s="43">
        <v>0</v>
      </c>
      <c r="O47" s="13">
        <v>0</v>
      </c>
      <c r="P47" s="13">
        <v>0</v>
      </c>
      <c r="Q47" s="13">
        <v>0</v>
      </c>
      <c r="R47" s="13"/>
      <c r="S47" s="13">
        <v>0</v>
      </c>
      <c r="T47" s="13">
        <v>0</v>
      </c>
      <c r="U47" s="13">
        <v>0</v>
      </c>
      <c r="V47" s="13">
        <v>0</v>
      </c>
      <c r="W47" s="13">
        <v>0</v>
      </c>
      <c r="X47" s="27">
        <v>0</v>
      </c>
      <c r="Y47" s="27">
        <v>0</v>
      </c>
      <c r="Z47" s="27">
        <v>0</v>
      </c>
      <c r="AA47" s="27">
        <v>0</v>
      </c>
      <c r="AB47" s="27">
        <v>0</v>
      </c>
      <c r="AC47" s="32">
        <v>0</v>
      </c>
      <c r="AD47" s="32">
        <v>0</v>
      </c>
      <c r="AE47" s="32">
        <v>0</v>
      </c>
      <c r="AF47" s="32">
        <v>0</v>
      </c>
      <c r="AG47" s="32">
        <v>0</v>
      </c>
    </row>
    <row r="48" spans="1:33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43">
        <v>1032</v>
      </c>
      <c r="I48" s="43">
        <v>258</v>
      </c>
      <c r="J48" s="43">
        <v>86</v>
      </c>
      <c r="K48" s="43"/>
      <c r="L48" s="43">
        <v>86</v>
      </c>
      <c r="M48" s="43"/>
      <c r="N48" s="43">
        <v>86</v>
      </c>
      <c r="O48" s="13">
        <v>258</v>
      </c>
      <c r="P48" s="13">
        <v>258</v>
      </c>
      <c r="Q48" s="13">
        <v>258</v>
      </c>
      <c r="R48" s="13"/>
      <c r="S48" s="13">
        <v>1032</v>
      </c>
      <c r="T48" s="13">
        <v>258</v>
      </c>
      <c r="U48" s="13">
        <v>258</v>
      </c>
      <c r="V48" s="13">
        <v>258</v>
      </c>
      <c r="W48" s="13">
        <v>258</v>
      </c>
      <c r="X48" s="27">
        <v>448</v>
      </c>
      <c r="Y48" s="27">
        <v>112</v>
      </c>
      <c r="Z48" s="27">
        <v>112</v>
      </c>
      <c r="AA48" s="27">
        <v>112</v>
      </c>
      <c r="AB48" s="27">
        <v>112</v>
      </c>
      <c r="AC48" s="32">
        <v>584</v>
      </c>
      <c r="AD48" s="32">
        <v>146</v>
      </c>
      <c r="AE48" s="32">
        <v>146</v>
      </c>
      <c r="AF48" s="32">
        <v>146</v>
      </c>
      <c r="AG48" s="32">
        <v>146</v>
      </c>
    </row>
    <row r="49" spans="1:33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>
        <v>0</v>
      </c>
      <c r="I49" s="43">
        <v>0</v>
      </c>
      <c r="J49" s="43">
        <v>0</v>
      </c>
      <c r="K49" s="43"/>
      <c r="L49" s="43">
        <v>0</v>
      </c>
      <c r="M49" s="43"/>
      <c r="N49" s="43">
        <v>0</v>
      </c>
      <c r="O49" s="13">
        <v>0</v>
      </c>
      <c r="P49" s="13">
        <v>0</v>
      </c>
      <c r="Q49" s="13">
        <v>0</v>
      </c>
      <c r="R49" s="13"/>
      <c r="S49" s="13">
        <v>0</v>
      </c>
      <c r="T49" s="13">
        <v>0</v>
      </c>
      <c r="U49" s="13">
        <v>0</v>
      </c>
      <c r="V49" s="13">
        <v>0</v>
      </c>
      <c r="W49" s="13">
        <v>0</v>
      </c>
      <c r="X49" s="27">
        <v>0</v>
      </c>
      <c r="Y49" s="32">
        <v>0</v>
      </c>
      <c r="Z49" s="32">
        <v>0</v>
      </c>
      <c r="AA49" s="32">
        <v>0</v>
      </c>
      <c r="AB49" s="32">
        <v>0</v>
      </c>
      <c r="AC49" s="32">
        <v>0</v>
      </c>
      <c r="AD49" s="32">
        <v>0</v>
      </c>
      <c r="AE49" s="32">
        <v>0</v>
      </c>
      <c r="AF49" s="32">
        <v>0</v>
      </c>
      <c r="AG49" s="32">
        <v>0</v>
      </c>
    </row>
    <row r="50" spans="1:33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43">
        <v>516</v>
      </c>
      <c r="I50" s="43">
        <v>129</v>
      </c>
      <c r="J50" s="43">
        <v>43</v>
      </c>
      <c r="K50" s="43"/>
      <c r="L50" s="43">
        <v>43</v>
      </c>
      <c r="M50" s="43"/>
      <c r="N50" s="43">
        <v>43</v>
      </c>
      <c r="O50" s="13">
        <v>129</v>
      </c>
      <c r="P50" s="13">
        <v>129</v>
      </c>
      <c r="Q50" s="13">
        <v>129</v>
      </c>
      <c r="R50" s="13"/>
      <c r="S50" s="13">
        <v>516</v>
      </c>
      <c r="T50" s="13">
        <v>129</v>
      </c>
      <c r="U50" s="13">
        <v>129</v>
      </c>
      <c r="V50" s="13">
        <v>129</v>
      </c>
      <c r="W50" s="13">
        <v>129</v>
      </c>
      <c r="X50" s="27">
        <v>228</v>
      </c>
      <c r="Y50" s="27">
        <v>57</v>
      </c>
      <c r="Z50" s="27">
        <v>57</v>
      </c>
      <c r="AA50" s="27">
        <v>57</v>
      </c>
      <c r="AB50" s="27">
        <v>57</v>
      </c>
      <c r="AC50" s="32">
        <v>288</v>
      </c>
      <c r="AD50" s="32">
        <v>72</v>
      </c>
      <c r="AE50" s="32">
        <v>72</v>
      </c>
      <c r="AF50" s="32">
        <v>72</v>
      </c>
      <c r="AG50" s="32">
        <v>72</v>
      </c>
    </row>
    <row r="51" spans="1:33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43">
        <v>1032</v>
      </c>
      <c r="I51" s="43">
        <v>258</v>
      </c>
      <c r="J51" s="43">
        <v>86</v>
      </c>
      <c r="K51" s="43"/>
      <c r="L51" s="43">
        <v>86</v>
      </c>
      <c r="M51" s="43"/>
      <c r="N51" s="43">
        <v>86</v>
      </c>
      <c r="O51" s="13">
        <v>258</v>
      </c>
      <c r="P51" s="13">
        <v>258</v>
      </c>
      <c r="Q51" s="13">
        <v>258</v>
      </c>
      <c r="R51" s="13"/>
      <c r="S51" s="13">
        <v>1032</v>
      </c>
      <c r="T51" s="13">
        <v>258</v>
      </c>
      <c r="U51" s="13">
        <v>258</v>
      </c>
      <c r="V51" s="13">
        <v>258</v>
      </c>
      <c r="W51" s="13">
        <v>258</v>
      </c>
      <c r="X51" s="27">
        <v>884</v>
      </c>
      <c r="Y51" s="27">
        <v>221</v>
      </c>
      <c r="Z51" s="27">
        <v>221</v>
      </c>
      <c r="AA51" s="27">
        <v>221</v>
      </c>
      <c r="AB51" s="27">
        <v>221</v>
      </c>
      <c r="AC51" s="32">
        <v>148</v>
      </c>
      <c r="AD51" s="32">
        <v>37</v>
      </c>
      <c r="AE51" s="32">
        <v>37</v>
      </c>
      <c r="AF51" s="32">
        <v>37</v>
      </c>
      <c r="AG51" s="32">
        <v>37</v>
      </c>
    </row>
    <row r="52" spans="1:33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>
        <v>0</v>
      </c>
      <c r="I52" s="43">
        <v>0</v>
      </c>
      <c r="J52" s="43">
        <v>0</v>
      </c>
      <c r="K52" s="43"/>
      <c r="L52" s="43">
        <v>0</v>
      </c>
      <c r="M52" s="43"/>
      <c r="N52" s="43">
        <v>0</v>
      </c>
      <c r="O52" s="13">
        <v>0</v>
      </c>
      <c r="P52" s="13">
        <v>0</v>
      </c>
      <c r="Q52" s="13">
        <v>0</v>
      </c>
      <c r="R52" s="13"/>
      <c r="S52" s="13">
        <v>0</v>
      </c>
      <c r="T52" s="13">
        <v>0</v>
      </c>
      <c r="U52" s="13">
        <v>0</v>
      </c>
      <c r="V52" s="13">
        <v>0</v>
      </c>
      <c r="W52" s="13">
        <v>0</v>
      </c>
      <c r="X52" s="27">
        <v>0</v>
      </c>
      <c r="Y52" s="27">
        <v>0</v>
      </c>
      <c r="Z52" s="27">
        <v>0</v>
      </c>
      <c r="AA52" s="27">
        <v>0</v>
      </c>
      <c r="AB52" s="27">
        <v>0</v>
      </c>
      <c r="AC52" s="32">
        <v>0</v>
      </c>
      <c r="AD52" s="32">
        <v>0</v>
      </c>
      <c r="AE52" s="32">
        <v>0</v>
      </c>
      <c r="AF52" s="32">
        <v>0</v>
      </c>
      <c r="AG52" s="32">
        <v>0</v>
      </c>
    </row>
    <row r="53" spans="1:33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>
        <v>12</v>
      </c>
      <c r="I53" s="43">
        <v>3</v>
      </c>
      <c r="J53" s="43">
        <v>1</v>
      </c>
      <c r="K53" s="43"/>
      <c r="L53" s="43">
        <v>1</v>
      </c>
      <c r="M53" s="43"/>
      <c r="N53" s="43">
        <v>1</v>
      </c>
      <c r="O53" s="13">
        <v>3</v>
      </c>
      <c r="P53" s="13">
        <v>3</v>
      </c>
      <c r="Q53" s="13">
        <v>3</v>
      </c>
      <c r="R53" s="13"/>
      <c r="S53" s="13">
        <v>12</v>
      </c>
      <c r="T53" s="13">
        <v>3</v>
      </c>
      <c r="U53" s="13">
        <v>3</v>
      </c>
      <c r="V53" s="13">
        <v>3</v>
      </c>
      <c r="W53" s="13">
        <v>3</v>
      </c>
      <c r="X53" s="27">
        <v>6</v>
      </c>
      <c r="Y53" s="27">
        <v>2</v>
      </c>
      <c r="Z53" s="27">
        <v>2</v>
      </c>
      <c r="AA53" s="27">
        <v>2</v>
      </c>
      <c r="AB53" s="27">
        <v>0</v>
      </c>
      <c r="AC53" s="32">
        <v>6</v>
      </c>
      <c r="AD53" s="32">
        <v>1</v>
      </c>
      <c r="AE53" s="32">
        <v>1</v>
      </c>
      <c r="AF53" s="32">
        <v>1</v>
      </c>
      <c r="AG53" s="32">
        <v>3</v>
      </c>
    </row>
    <row r="54" spans="1:33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43">
        <v>0</v>
      </c>
      <c r="I54" s="43">
        <v>0</v>
      </c>
      <c r="J54" s="43">
        <v>0</v>
      </c>
      <c r="K54" s="43"/>
      <c r="L54" s="43">
        <v>0</v>
      </c>
      <c r="M54" s="43"/>
      <c r="N54" s="43">
        <v>0</v>
      </c>
      <c r="O54" s="13">
        <v>0</v>
      </c>
      <c r="P54" s="13">
        <v>0</v>
      </c>
      <c r="Q54" s="13">
        <v>0</v>
      </c>
      <c r="R54" s="13"/>
      <c r="S54" s="13">
        <v>0</v>
      </c>
      <c r="T54" s="13">
        <v>0</v>
      </c>
      <c r="U54" s="13">
        <v>0</v>
      </c>
      <c r="V54" s="13">
        <v>0</v>
      </c>
      <c r="W54" s="13">
        <v>0</v>
      </c>
      <c r="X54" s="27">
        <v>0</v>
      </c>
      <c r="Y54" s="27">
        <v>0</v>
      </c>
      <c r="Z54" s="27">
        <v>0</v>
      </c>
      <c r="AA54" s="27">
        <v>0</v>
      </c>
      <c r="AB54" s="27">
        <v>0</v>
      </c>
      <c r="AC54" s="32">
        <v>0</v>
      </c>
      <c r="AD54" s="32">
        <v>0</v>
      </c>
      <c r="AE54" s="32">
        <v>0</v>
      </c>
      <c r="AF54" s="32">
        <v>0</v>
      </c>
      <c r="AG54" s="32">
        <v>0</v>
      </c>
    </row>
    <row r="55" spans="1:33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43">
        <v>0</v>
      </c>
      <c r="I55" s="43">
        <v>0</v>
      </c>
      <c r="J55" s="43">
        <v>0</v>
      </c>
      <c r="K55" s="43"/>
      <c r="L55" s="43">
        <v>0</v>
      </c>
      <c r="M55" s="43"/>
      <c r="N55" s="43">
        <v>0</v>
      </c>
      <c r="O55" s="13">
        <v>0</v>
      </c>
      <c r="P55" s="13">
        <v>0</v>
      </c>
      <c r="Q55" s="13">
        <v>0</v>
      </c>
      <c r="R55" s="13"/>
      <c r="S55" s="13">
        <v>0</v>
      </c>
      <c r="T55" s="13">
        <v>0</v>
      </c>
      <c r="U55" s="13">
        <v>0</v>
      </c>
      <c r="V55" s="13">
        <v>0</v>
      </c>
      <c r="W55" s="13">
        <v>0</v>
      </c>
      <c r="X55" s="27"/>
      <c r="Y55" s="27">
        <v>0</v>
      </c>
      <c r="Z55" s="27">
        <v>0</v>
      </c>
      <c r="AA55" s="27">
        <v>0</v>
      </c>
      <c r="AB55" s="27">
        <v>0</v>
      </c>
      <c r="AC55" s="32">
        <v>0</v>
      </c>
      <c r="AD55" s="32">
        <v>0</v>
      </c>
      <c r="AE55" s="32">
        <v>0</v>
      </c>
      <c r="AF55" s="32">
        <v>0</v>
      </c>
      <c r="AG55" s="32">
        <v>0</v>
      </c>
    </row>
    <row r="56" spans="1:33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43">
        <v>0</v>
      </c>
      <c r="I56" s="43">
        <v>0</v>
      </c>
      <c r="J56" s="43">
        <v>0</v>
      </c>
      <c r="K56" s="43"/>
      <c r="L56" s="43">
        <v>0</v>
      </c>
      <c r="M56" s="43"/>
      <c r="N56" s="43">
        <v>0</v>
      </c>
      <c r="O56" s="13">
        <v>0</v>
      </c>
      <c r="P56" s="13">
        <v>0</v>
      </c>
      <c r="Q56" s="13">
        <v>0</v>
      </c>
      <c r="R56" s="13"/>
      <c r="S56" s="13">
        <v>0</v>
      </c>
      <c r="T56" s="13">
        <v>0</v>
      </c>
      <c r="U56" s="13">
        <v>0</v>
      </c>
      <c r="V56" s="13">
        <v>0</v>
      </c>
      <c r="W56" s="13">
        <v>0</v>
      </c>
      <c r="X56" s="27"/>
      <c r="Y56" s="27">
        <v>0</v>
      </c>
      <c r="Z56" s="27">
        <v>0</v>
      </c>
      <c r="AA56" s="27">
        <v>0</v>
      </c>
      <c r="AB56" s="27">
        <v>0</v>
      </c>
      <c r="AC56" s="32">
        <v>0</v>
      </c>
      <c r="AD56" s="32">
        <v>0</v>
      </c>
      <c r="AE56" s="32">
        <v>0</v>
      </c>
      <c r="AF56" s="32">
        <v>0</v>
      </c>
      <c r="AG56" s="32">
        <v>0</v>
      </c>
    </row>
    <row r="57" spans="1:33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43">
        <v>0</v>
      </c>
      <c r="I57" s="43">
        <v>0</v>
      </c>
      <c r="J57" s="43">
        <v>0</v>
      </c>
      <c r="K57" s="43"/>
      <c r="L57" s="43">
        <v>0</v>
      </c>
      <c r="M57" s="43"/>
      <c r="N57" s="43">
        <v>0</v>
      </c>
      <c r="O57" s="13">
        <v>0</v>
      </c>
      <c r="P57" s="13">
        <v>0</v>
      </c>
      <c r="Q57" s="13">
        <v>0</v>
      </c>
      <c r="R57" s="13"/>
      <c r="S57" s="13">
        <v>0</v>
      </c>
      <c r="T57" s="13">
        <v>0</v>
      </c>
      <c r="U57" s="13">
        <v>0</v>
      </c>
      <c r="V57" s="13">
        <v>0</v>
      </c>
      <c r="W57" s="13">
        <v>0</v>
      </c>
      <c r="X57" s="27"/>
      <c r="Y57" s="27">
        <v>0</v>
      </c>
      <c r="Z57" s="27">
        <v>0</v>
      </c>
      <c r="AA57" s="27">
        <v>0</v>
      </c>
      <c r="AB57" s="27">
        <v>0</v>
      </c>
      <c r="AC57" s="32">
        <v>0</v>
      </c>
      <c r="AD57" s="32">
        <v>0</v>
      </c>
      <c r="AE57" s="32">
        <v>0</v>
      </c>
      <c r="AF57" s="32">
        <v>0</v>
      </c>
      <c r="AG57" s="32">
        <v>0</v>
      </c>
    </row>
    <row r="58" spans="1:33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>
        <v>0</v>
      </c>
      <c r="I58" s="43">
        <v>0</v>
      </c>
      <c r="J58" s="43">
        <v>0</v>
      </c>
      <c r="K58" s="43"/>
      <c r="L58" s="43">
        <v>0</v>
      </c>
      <c r="M58" s="43"/>
      <c r="N58" s="43">
        <v>0</v>
      </c>
      <c r="O58" s="13">
        <v>0</v>
      </c>
      <c r="P58" s="13">
        <v>0</v>
      </c>
      <c r="Q58" s="13">
        <v>0</v>
      </c>
      <c r="R58" s="13"/>
      <c r="S58" s="13">
        <v>0</v>
      </c>
      <c r="T58" s="13">
        <v>0</v>
      </c>
      <c r="U58" s="13">
        <v>0</v>
      </c>
      <c r="V58" s="13">
        <v>0</v>
      </c>
      <c r="W58" s="13">
        <v>0</v>
      </c>
      <c r="X58" s="27">
        <v>0</v>
      </c>
      <c r="Y58" s="27">
        <v>0</v>
      </c>
      <c r="Z58" s="27">
        <v>0</v>
      </c>
      <c r="AA58" s="27">
        <v>0</v>
      </c>
      <c r="AB58" s="27">
        <v>0</v>
      </c>
      <c r="AC58" s="32">
        <v>0</v>
      </c>
      <c r="AD58" s="32">
        <v>0</v>
      </c>
      <c r="AE58" s="32">
        <v>0</v>
      </c>
      <c r="AF58" s="32">
        <v>0</v>
      </c>
      <c r="AG58" s="32">
        <v>0</v>
      </c>
    </row>
    <row r="59" spans="1:33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43">
        <v>0</v>
      </c>
      <c r="I59" s="43">
        <v>0</v>
      </c>
      <c r="J59" s="43">
        <v>0</v>
      </c>
      <c r="K59" s="43"/>
      <c r="L59" s="43">
        <v>0</v>
      </c>
      <c r="M59" s="43"/>
      <c r="N59" s="43">
        <v>0</v>
      </c>
      <c r="O59" s="13">
        <v>0</v>
      </c>
      <c r="P59" s="13">
        <v>0</v>
      </c>
      <c r="Q59" s="13">
        <v>0</v>
      </c>
      <c r="R59" s="13"/>
      <c r="S59" s="13">
        <v>0</v>
      </c>
      <c r="T59" s="13">
        <v>0</v>
      </c>
      <c r="U59" s="13">
        <v>0</v>
      </c>
      <c r="V59" s="13">
        <v>0</v>
      </c>
      <c r="W59" s="13">
        <v>0</v>
      </c>
      <c r="X59" s="27"/>
      <c r="Y59" s="27">
        <v>0</v>
      </c>
      <c r="Z59" s="27">
        <v>0</v>
      </c>
      <c r="AA59" s="27">
        <v>0</v>
      </c>
      <c r="AB59" s="27">
        <v>0</v>
      </c>
      <c r="AC59" s="32">
        <v>0</v>
      </c>
      <c r="AD59" s="32">
        <v>0</v>
      </c>
      <c r="AE59" s="32">
        <v>0</v>
      </c>
      <c r="AF59" s="32">
        <v>0</v>
      </c>
      <c r="AG59" s="32">
        <v>0</v>
      </c>
    </row>
    <row r="60" spans="1:33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43">
        <v>0</v>
      </c>
      <c r="I60" s="43">
        <v>0</v>
      </c>
      <c r="J60" s="43">
        <v>0</v>
      </c>
      <c r="K60" s="43"/>
      <c r="L60" s="43">
        <v>0</v>
      </c>
      <c r="M60" s="43"/>
      <c r="N60" s="43">
        <v>0</v>
      </c>
      <c r="O60" s="13">
        <v>0</v>
      </c>
      <c r="P60" s="13">
        <v>0</v>
      </c>
      <c r="Q60" s="13">
        <v>0</v>
      </c>
      <c r="R60" s="13"/>
      <c r="S60" s="13">
        <v>0</v>
      </c>
      <c r="T60" s="13">
        <v>0</v>
      </c>
      <c r="U60" s="13">
        <v>0</v>
      </c>
      <c r="V60" s="13">
        <v>0</v>
      </c>
      <c r="W60" s="13">
        <v>0</v>
      </c>
      <c r="X60" s="27"/>
      <c r="Y60" s="27">
        <v>0</v>
      </c>
      <c r="Z60" s="27">
        <v>0</v>
      </c>
      <c r="AA60" s="27">
        <v>0</v>
      </c>
      <c r="AB60" s="27">
        <v>0</v>
      </c>
      <c r="AC60" s="32">
        <v>0</v>
      </c>
      <c r="AD60" s="32">
        <v>0</v>
      </c>
      <c r="AE60" s="32">
        <v>0</v>
      </c>
      <c r="AF60" s="32">
        <v>0</v>
      </c>
      <c r="AG60" s="32">
        <v>0</v>
      </c>
    </row>
    <row r="61" spans="1:33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43">
        <v>0</v>
      </c>
      <c r="I61" s="43">
        <v>0</v>
      </c>
      <c r="J61" s="43">
        <v>0</v>
      </c>
      <c r="K61" s="43"/>
      <c r="L61" s="43">
        <v>0</v>
      </c>
      <c r="M61" s="43"/>
      <c r="N61" s="43">
        <v>0</v>
      </c>
      <c r="O61" s="13">
        <v>0</v>
      </c>
      <c r="P61" s="13">
        <v>0</v>
      </c>
      <c r="Q61" s="13">
        <v>0</v>
      </c>
      <c r="R61" s="13"/>
      <c r="S61" s="13">
        <v>0</v>
      </c>
      <c r="T61" s="13">
        <v>0</v>
      </c>
      <c r="U61" s="13">
        <v>0</v>
      </c>
      <c r="V61" s="13">
        <v>0</v>
      </c>
      <c r="W61" s="13">
        <v>0</v>
      </c>
      <c r="X61" s="27"/>
      <c r="Y61" s="27">
        <v>0</v>
      </c>
      <c r="Z61" s="27">
        <v>0</v>
      </c>
      <c r="AA61" s="27">
        <v>0</v>
      </c>
      <c r="AB61" s="27">
        <v>0</v>
      </c>
      <c r="AC61" s="32">
        <v>0</v>
      </c>
      <c r="AD61" s="32">
        <v>0</v>
      </c>
      <c r="AE61" s="32">
        <v>0</v>
      </c>
      <c r="AF61" s="32">
        <v>0</v>
      </c>
      <c r="AG61" s="32">
        <v>0</v>
      </c>
    </row>
    <row r="62" spans="1:33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>
        <v>0</v>
      </c>
      <c r="I62" s="43">
        <v>0</v>
      </c>
      <c r="J62" s="43">
        <v>0</v>
      </c>
      <c r="K62" s="43"/>
      <c r="L62" s="43">
        <v>0</v>
      </c>
      <c r="M62" s="43"/>
      <c r="N62" s="43">
        <v>0</v>
      </c>
      <c r="O62" s="13">
        <v>0</v>
      </c>
      <c r="P62" s="13">
        <v>0</v>
      </c>
      <c r="Q62" s="13">
        <v>0</v>
      </c>
      <c r="R62" s="13"/>
      <c r="S62" s="13">
        <v>0</v>
      </c>
      <c r="T62" s="13">
        <v>0</v>
      </c>
      <c r="U62" s="13">
        <v>0</v>
      </c>
      <c r="V62" s="13">
        <v>0</v>
      </c>
      <c r="W62" s="13">
        <v>0</v>
      </c>
      <c r="X62" s="27">
        <v>0</v>
      </c>
      <c r="Y62" s="27">
        <v>0</v>
      </c>
      <c r="Z62" s="27">
        <v>0</v>
      </c>
      <c r="AA62" s="27">
        <v>0</v>
      </c>
      <c r="AB62" s="27">
        <v>0</v>
      </c>
      <c r="AC62" s="32">
        <v>0</v>
      </c>
      <c r="AD62" s="32">
        <v>0</v>
      </c>
      <c r="AE62" s="32">
        <v>0</v>
      </c>
      <c r="AF62" s="32">
        <v>0</v>
      </c>
      <c r="AG62" s="32">
        <v>0</v>
      </c>
    </row>
    <row r="63" spans="1:33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43">
        <v>0</v>
      </c>
      <c r="I63" s="43">
        <v>0</v>
      </c>
      <c r="J63" s="43">
        <v>0</v>
      </c>
      <c r="K63" s="43"/>
      <c r="L63" s="43">
        <v>0</v>
      </c>
      <c r="M63" s="43"/>
      <c r="N63" s="43">
        <v>0</v>
      </c>
      <c r="O63" s="13">
        <v>0</v>
      </c>
      <c r="P63" s="13">
        <v>0</v>
      </c>
      <c r="Q63" s="13">
        <v>0</v>
      </c>
      <c r="R63" s="13"/>
      <c r="S63" s="13">
        <v>0</v>
      </c>
      <c r="T63" s="13">
        <v>0</v>
      </c>
      <c r="U63" s="13">
        <v>0</v>
      </c>
      <c r="V63" s="13">
        <v>0</v>
      </c>
      <c r="W63" s="13">
        <v>0</v>
      </c>
      <c r="X63" s="27"/>
      <c r="Y63" s="27">
        <v>0</v>
      </c>
      <c r="Z63" s="27">
        <v>0</v>
      </c>
      <c r="AA63" s="27">
        <v>0</v>
      </c>
      <c r="AB63" s="27">
        <v>0</v>
      </c>
      <c r="AC63" s="32">
        <v>0</v>
      </c>
      <c r="AD63" s="32">
        <v>0</v>
      </c>
      <c r="AE63" s="32">
        <v>0</v>
      </c>
      <c r="AF63" s="32">
        <v>0</v>
      </c>
      <c r="AG63" s="32">
        <v>0</v>
      </c>
    </row>
    <row r="64" spans="1:33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43">
        <v>0</v>
      </c>
      <c r="I64" s="43">
        <v>0</v>
      </c>
      <c r="J64" s="43">
        <v>0</v>
      </c>
      <c r="K64" s="43"/>
      <c r="L64" s="43">
        <v>0</v>
      </c>
      <c r="M64" s="43"/>
      <c r="N64" s="43">
        <v>0</v>
      </c>
      <c r="O64" s="13">
        <v>0</v>
      </c>
      <c r="P64" s="13">
        <v>0</v>
      </c>
      <c r="Q64" s="13">
        <v>0</v>
      </c>
      <c r="R64" s="13"/>
      <c r="S64" s="13">
        <v>0</v>
      </c>
      <c r="T64" s="13">
        <v>0</v>
      </c>
      <c r="U64" s="13">
        <v>0</v>
      </c>
      <c r="V64" s="13">
        <v>0</v>
      </c>
      <c r="W64" s="13">
        <v>0</v>
      </c>
      <c r="X64" s="27">
        <v>0</v>
      </c>
      <c r="Y64" s="27">
        <v>0</v>
      </c>
      <c r="Z64" s="27">
        <v>0</v>
      </c>
      <c r="AA64" s="27">
        <v>0</v>
      </c>
      <c r="AB64" s="27">
        <v>0</v>
      </c>
      <c r="AC64" s="32">
        <v>0</v>
      </c>
      <c r="AD64" s="32">
        <v>0</v>
      </c>
      <c r="AE64" s="32">
        <v>0</v>
      </c>
      <c r="AF64" s="32">
        <v>0</v>
      </c>
      <c r="AG64" s="32">
        <v>0</v>
      </c>
    </row>
    <row r="65" spans="1:33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>
        <v>0</v>
      </c>
      <c r="I65" s="43">
        <v>0</v>
      </c>
      <c r="J65" s="43">
        <v>0</v>
      </c>
      <c r="K65" s="43"/>
      <c r="L65" s="43">
        <v>0</v>
      </c>
      <c r="M65" s="43"/>
      <c r="N65" s="43">
        <v>0</v>
      </c>
      <c r="O65" s="13">
        <v>0</v>
      </c>
      <c r="P65" s="13">
        <v>0</v>
      </c>
      <c r="Q65" s="13">
        <v>0</v>
      </c>
      <c r="R65" s="13"/>
      <c r="S65" s="13">
        <v>0</v>
      </c>
      <c r="T65" s="13">
        <v>0</v>
      </c>
      <c r="U65" s="13">
        <v>0</v>
      </c>
      <c r="V65" s="13">
        <v>0</v>
      </c>
      <c r="W65" s="13">
        <v>0</v>
      </c>
      <c r="X65" s="27">
        <v>0</v>
      </c>
      <c r="Y65" s="27">
        <v>0</v>
      </c>
      <c r="Z65" s="27">
        <v>0</v>
      </c>
      <c r="AA65" s="27">
        <v>0</v>
      </c>
      <c r="AB65" s="27">
        <v>0</v>
      </c>
      <c r="AC65" s="32">
        <v>0</v>
      </c>
      <c r="AD65" s="32">
        <v>0</v>
      </c>
      <c r="AE65" s="32">
        <v>0</v>
      </c>
      <c r="AF65" s="32">
        <v>0</v>
      </c>
      <c r="AG65" s="32">
        <v>0</v>
      </c>
    </row>
    <row r="66" spans="1:33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>
        <v>0</v>
      </c>
      <c r="I66" s="43">
        <v>0</v>
      </c>
      <c r="J66" s="43">
        <v>0</v>
      </c>
      <c r="K66" s="43"/>
      <c r="L66" s="43">
        <v>0</v>
      </c>
      <c r="M66" s="43"/>
      <c r="N66" s="43">
        <v>0</v>
      </c>
      <c r="O66" s="13">
        <v>0</v>
      </c>
      <c r="P66" s="13">
        <v>0</v>
      </c>
      <c r="Q66" s="13">
        <v>0</v>
      </c>
      <c r="R66" s="13"/>
      <c r="S66" s="13">
        <v>0</v>
      </c>
      <c r="T66" s="13">
        <v>0</v>
      </c>
      <c r="U66" s="13">
        <v>0</v>
      </c>
      <c r="V66" s="13">
        <v>0</v>
      </c>
      <c r="W66" s="13">
        <v>0</v>
      </c>
      <c r="X66" s="27">
        <v>0</v>
      </c>
      <c r="Y66" s="27">
        <v>0</v>
      </c>
      <c r="Z66" s="27">
        <v>0</v>
      </c>
      <c r="AA66" s="27">
        <v>0</v>
      </c>
      <c r="AB66" s="27">
        <v>0</v>
      </c>
      <c r="AC66" s="32">
        <v>0</v>
      </c>
      <c r="AD66" s="32">
        <v>0</v>
      </c>
      <c r="AE66" s="32">
        <v>0</v>
      </c>
      <c r="AF66" s="32">
        <v>0</v>
      </c>
      <c r="AG66" s="32">
        <v>0</v>
      </c>
    </row>
    <row r="67" spans="1:33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>
        <v>5071</v>
      </c>
      <c r="I67" s="43">
        <v>1249</v>
      </c>
      <c r="J67" s="43">
        <v>425</v>
      </c>
      <c r="K67" s="43">
        <v>-25</v>
      </c>
      <c r="L67" s="43">
        <v>425</v>
      </c>
      <c r="M67" s="43"/>
      <c r="N67" s="43">
        <v>424</v>
      </c>
      <c r="O67" s="13">
        <v>1274</v>
      </c>
      <c r="P67" s="13">
        <v>1274</v>
      </c>
      <c r="Q67" s="13">
        <v>1274</v>
      </c>
      <c r="R67" s="13">
        <v>-650</v>
      </c>
      <c r="S67" s="13">
        <v>4421</v>
      </c>
      <c r="T67" s="13">
        <v>1249</v>
      </c>
      <c r="U67" s="13">
        <v>1274</v>
      </c>
      <c r="V67" s="13">
        <v>624</v>
      </c>
      <c r="W67" s="13">
        <v>1274</v>
      </c>
      <c r="X67" s="27">
        <v>2722</v>
      </c>
      <c r="Y67" s="27">
        <v>681</v>
      </c>
      <c r="Z67" s="27">
        <v>681</v>
      </c>
      <c r="AA67" s="27">
        <v>681</v>
      </c>
      <c r="AB67" s="27">
        <v>679</v>
      </c>
      <c r="AC67" s="32">
        <v>2349</v>
      </c>
      <c r="AD67" s="32">
        <v>568</v>
      </c>
      <c r="AE67" s="32">
        <v>593</v>
      </c>
      <c r="AF67" s="32">
        <v>593</v>
      </c>
      <c r="AG67" s="32">
        <v>595</v>
      </c>
    </row>
    <row r="68" spans="1:33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43">
        <v>0</v>
      </c>
      <c r="I68" s="43">
        <v>0</v>
      </c>
      <c r="J68" s="43">
        <v>0</v>
      </c>
      <c r="K68" s="43"/>
      <c r="L68" s="43">
        <v>0</v>
      </c>
      <c r="M68" s="43"/>
      <c r="N68" s="43">
        <v>0</v>
      </c>
      <c r="O68" s="13">
        <v>0</v>
      </c>
      <c r="P68" s="13">
        <v>0</v>
      </c>
      <c r="Q68" s="13">
        <v>0</v>
      </c>
      <c r="R68" s="13"/>
      <c r="S68" s="13">
        <v>0</v>
      </c>
      <c r="T68" s="13">
        <v>0</v>
      </c>
      <c r="U68" s="13">
        <v>0</v>
      </c>
      <c r="V68" s="13">
        <v>0</v>
      </c>
      <c r="W68" s="13">
        <v>0</v>
      </c>
      <c r="X68" s="27"/>
      <c r="Y68" s="27">
        <v>0</v>
      </c>
      <c r="Z68" s="27">
        <v>0</v>
      </c>
      <c r="AA68" s="27">
        <v>0</v>
      </c>
      <c r="AB68" s="27">
        <v>0</v>
      </c>
      <c r="AC68" s="32">
        <v>0</v>
      </c>
      <c r="AD68" s="32">
        <v>0</v>
      </c>
      <c r="AE68" s="32">
        <v>0</v>
      </c>
      <c r="AF68" s="32">
        <v>0</v>
      </c>
      <c r="AG68" s="32">
        <v>0</v>
      </c>
    </row>
    <row r="69" spans="1:33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43">
        <v>0</v>
      </c>
      <c r="I69" s="43">
        <v>0</v>
      </c>
      <c r="J69" s="43">
        <v>0</v>
      </c>
      <c r="K69" s="43"/>
      <c r="L69" s="43">
        <v>0</v>
      </c>
      <c r="M69" s="43"/>
      <c r="N69" s="43">
        <v>0</v>
      </c>
      <c r="O69" s="13">
        <v>0</v>
      </c>
      <c r="P69" s="13">
        <v>0</v>
      </c>
      <c r="Q69" s="13">
        <v>0</v>
      </c>
      <c r="R69" s="13"/>
      <c r="S69" s="13">
        <v>0</v>
      </c>
      <c r="T69" s="13">
        <v>0</v>
      </c>
      <c r="U69" s="13">
        <v>0</v>
      </c>
      <c r="V69" s="13">
        <v>0</v>
      </c>
      <c r="W69" s="13">
        <v>0</v>
      </c>
      <c r="X69" s="27">
        <v>0</v>
      </c>
      <c r="Y69" s="27">
        <v>0</v>
      </c>
      <c r="Z69" s="27">
        <v>0</v>
      </c>
      <c r="AA69" s="27">
        <v>0</v>
      </c>
      <c r="AB69" s="27">
        <v>0</v>
      </c>
      <c r="AC69" s="32">
        <v>0</v>
      </c>
      <c r="AD69" s="32">
        <v>0</v>
      </c>
      <c r="AE69" s="32">
        <v>0</v>
      </c>
      <c r="AF69" s="32">
        <v>0</v>
      </c>
      <c r="AG69" s="32">
        <v>0</v>
      </c>
    </row>
    <row r="70" spans="1:33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43">
        <v>0</v>
      </c>
      <c r="I70" s="43">
        <v>0</v>
      </c>
      <c r="J70" s="43">
        <v>0</v>
      </c>
      <c r="K70" s="43"/>
      <c r="L70" s="43">
        <v>0</v>
      </c>
      <c r="M70" s="43"/>
      <c r="N70" s="43">
        <v>0</v>
      </c>
      <c r="O70" s="13">
        <v>0</v>
      </c>
      <c r="P70" s="13">
        <v>0</v>
      </c>
      <c r="Q70" s="13">
        <v>0</v>
      </c>
      <c r="R70" s="13"/>
      <c r="S70" s="13">
        <v>0</v>
      </c>
      <c r="T70" s="13">
        <v>0</v>
      </c>
      <c r="U70" s="13">
        <v>0</v>
      </c>
      <c r="V70" s="13">
        <v>0</v>
      </c>
      <c r="W70" s="13">
        <v>0</v>
      </c>
      <c r="X70" s="27">
        <v>0</v>
      </c>
      <c r="Y70" s="27">
        <v>0</v>
      </c>
      <c r="Z70" s="27">
        <v>0</v>
      </c>
      <c r="AA70" s="27">
        <v>0</v>
      </c>
      <c r="AB70" s="27">
        <v>0</v>
      </c>
      <c r="AC70" s="32">
        <v>0</v>
      </c>
      <c r="AD70" s="32">
        <v>0</v>
      </c>
      <c r="AE70" s="32">
        <v>0</v>
      </c>
      <c r="AF70" s="32">
        <v>0</v>
      </c>
      <c r="AG70" s="32">
        <v>0</v>
      </c>
    </row>
    <row r="71" spans="1:33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43">
        <v>0</v>
      </c>
      <c r="I71" s="43">
        <v>0</v>
      </c>
      <c r="J71" s="43">
        <v>0</v>
      </c>
      <c r="K71" s="43"/>
      <c r="L71" s="43">
        <v>0</v>
      </c>
      <c r="M71" s="43"/>
      <c r="N71" s="43">
        <v>0</v>
      </c>
      <c r="O71" s="13">
        <v>0</v>
      </c>
      <c r="P71" s="13">
        <v>0</v>
      </c>
      <c r="Q71" s="13">
        <v>0</v>
      </c>
      <c r="R71" s="13"/>
      <c r="S71" s="13">
        <v>0</v>
      </c>
      <c r="T71" s="13">
        <v>0</v>
      </c>
      <c r="U71" s="13">
        <v>0</v>
      </c>
      <c r="V71" s="13">
        <v>0</v>
      </c>
      <c r="W71" s="13">
        <v>0</v>
      </c>
      <c r="X71" s="27">
        <v>0</v>
      </c>
      <c r="Y71" s="27">
        <v>0</v>
      </c>
      <c r="Z71" s="27">
        <v>0</v>
      </c>
      <c r="AA71" s="27">
        <v>0</v>
      </c>
      <c r="AB71" s="27">
        <v>0</v>
      </c>
      <c r="AC71" s="32">
        <v>0</v>
      </c>
      <c r="AD71" s="32">
        <v>0</v>
      </c>
      <c r="AE71" s="32">
        <v>0</v>
      </c>
      <c r="AF71" s="32">
        <v>0</v>
      </c>
      <c r="AG71" s="32">
        <v>0</v>
      </c>
    </row>
    <row r="72" spans="1:33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43">
        <v>0</v>
      </c>
      <c r="I72" s="43">
        <v>0</v>
      </c>
      <c r="J72" s="43">
        <v>0</v>
      </c>
      <c r="K72" s="43"/>
      <c r="L72" s="43">
        <v>0</v>
      </c>
      <c r="M72" s="43"/>
      <c r="N72" s="43">
        <v>0</v>
      </c>
      <c r="O72" s="13">
        <v>0</v>
      </c>
      <c r="P72" s="13">
        <v>0</v>
      </c>
      <c r="Q72" s="13">
        <v>0</v>
      </c>
      <c r="R72" s="13"/>
      <c r="S72" s="13">
        <v>0</v>
      </c>
      <c r="T72" s="13">
        <v>0</v>
      </c>
      <c r="U72" s="13">
        <v>0</v>
      </c>
      <c r="V72" s="13">
        <v>0</v>
      </c>
      <c r="W72" s="13">
        <v>0</v>
      </c>
      <c r="X72" s="27">
        <v>0</v>
      </c>
      <c r="Y72" s="27">
        <v>0</v>
      </c>
      <c r="Z72" s="27">
        <v>0</v>
      </c>
      <c r="AA72" s="27">
        <v>0</v>
      </c>
      <c r="AB72" s="27">
        <v>0</v>
      </c>
      <c r="AC72" s="32">
        <v>0</v>
      </c>
      <c r="AD72" s="32">
        <v>0</v>
      </c>
      <c r="AE72" s="32">
        <v>0</v>
      </c>
      <c r="AF72" s="32">
        <v>0</v>
      </c>
      <c r="AG72" s="32">
        <v>0</v>
      </c>
    </row>
    <row r="73" spans="1:33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43">
        <v>0</v>
      </c>
      <c r="I73" s="43">
        <v>0</v>
      </c>
      <c r="J73" s="43">
        <v>0</v>
      </c>
      <c r="K73" s="43"/>
      <c r="L73" s="43">
        <v>0</v>
      </c>
      <c r="M73" s="43"/>
      <c r="N73" s="43">
        <v>0</v>
      </c>
      <c r="O73" s="13">
        <v>0</v>
      </c>
      <c r="P73" s="13">
        <v>0</v>
      </c>
      <c r="Q73" s="13">
        <v>0</v>
      </c>
      <c r="R73" s="13"/>
      <c r="S73" s="13">
        <v>0</v>
      </c>
      <c r="T73" s="13">
        <v>0</v>
      </c>
      <c r="U73" s="13">
        <v>0</v>
      </c>
      <c r="V73" s="13">
        <v>0</v>
      </c>
      <c r="W73" s="13">
        <v>0</v>
      </c>
      <c r="X73" s="27">
        <v>0</v>
      </c>
      <c r="Y73" s="27">
        <v>0</v>
      </c>
      <c r="Z73" s="27">
        <v>0</v>
      </c>
      <c r="AA73" s="27">
        <v>0</v>
      </c>
      <c r="AB73" s="27">
        <v>0</v>
      </c>
      <c r="AC73" s="32">
        <v>0</v>
      </c>
      <c r="AD73" s="32">
        <v>0</v>
      </c>
      <c r="AE73" s="32">
        <v>0</v>
      </c>
      <c r="AF73" s="32">
        <v>0</v>
      </c>
      <c r="AG73" s="32">
        <v>0</v>
      </c>
    </row>
    <row r="74" spans="1:33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43">
        <v>0</v>
      </c>
      <c r="I74" s="43">
        <v>0</v>
      </c>
      <c r="J74" s="43">
        <v>0</v>
      </c>
      <c r="K74" s="43"/>
      <c r="L74" s="43">
        <v>0</v>
      </c>
      <c r="M74" s="43"/>
      <c r="N74" s="43">
        <v>0</v>
      </c>
      <c r="O74" s="13">
        <v>0</v>
      </c>
      <c r="P74" s="13">
        <v>0</v>
      </c>
      <c r="Q74" s="13">
        <v>0</v>
      </c>
      <c r="R74" s="13"/>
      <c r="S74" s="13">
        <v>0</v>
      </c>
      <c r="T74" s="13">
        <v>0</v>
      </c>
      <c r="U74" s="13">
        <v>0</v>
      </c>
      <c r="V74" s="13">
        <v>0</v>
      </c>
      <c r="W74" s="13">
        <v>0</v>
      </c>
      <c r="X74" s="27">
        <v>0</v>
      </c>
      <c r="Y74" s="27">
        <v>0</v>
      </c>
      <c r="Z74" s="27">
        <v>0</v>
      </c>
      <c r="AA74" s="27">
        <v>0</v>
      </c>
      <c r="AB74" s="27">
        <v>0</v>
      </c>
      <c r="AC74" s="32">
        <v>0</v>
      </c>
      <c r="AD74" s="32">
        <v>0</v>
      </c>
      <c r="AE74" s="32">
        <v>0</v>
      </c>
      <c r="AF74" s="32">
        <v>0</v>
      </c>
      <c r="AG74" s="32">
        <v>0</v>
      </c>
    </row>
    <row r="75" spans="1:33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43">
        <v>0</v>
      </c>
      <c r="I75" s="43">
        <v>0</v>
      </c>
      <c r="J75" s="43">
        <v>0</v>
      </c>
      <c r="K75" s="43"/>
      <c r="L75" s="43">
        <v>0</v>
      </c>
      <c r="M75" s="43"/>
      <c r="N75" s="43">
        <v>0</v>
      </c>
      <c r="O75" s="13">
        <v>0</v>
      </c>
      <c r="P75" s="13">
        <v>0</v>
      </c>
      <c r="Q75" s="13">
        <v>0</v>
      </c>
      <c r="R75" s="13"/>
      <c r="S75" s="13">
        <v>0</v>
      </c>
      <c r="T75" s="13">
        <v>0</v>
      </c>
      <c r="U75" s="13">
        <v>0</v>
      </c>
      <c r="V75" s="13">
        <v>0</v>
      </c>
      <c r="W75" s="13">
        <v>0</v>
      </c>
      <c r="X75" s="27">
        <v>0</v>
      </c>
      <c r="Y75" s="27">
        <v>0</v>
      </c>
      <c r="Z75" s="27">
        <v>0</v>
      </c>
      <c r="AA75" s="27">
        <v>0</v>
      </c>
      <c r="AB75" s="27">
        <v>0</v>
      </c>
      <c r="AC75" s="32">
        <v>0</v>
      </c>
      <c r="AD75" s="32">
        <v>0</v>
      </c>
      <c r="AE75" s="32">
        <v>0</v>
      </c>
      <c r="AF75" s="32">
        <v>0</v>
      </c>
      <c r="AG75" s="32">
        <v>0</v>
      </c>
    </row>
    <row r="76" spans="1:33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43">
        <v>0</v>
      </c>
      <c r="I76" s="43">
        <v>0</v>
      </c>
      <c r="J76" s="43">
        <v>0</v>
      </c>
      <c r="K76" s="43"/>
      <c r="L76" s="43">
        <v>0</v>
      </c>
      <c r="M76" s="43"/>
      <c r="N76" s="43">
        <v>0</v>
      </c>
      <c r="O76" s="13">
        <v>0</v>
      </c>
      <c r="P76" s="13">
        <v>0</v>
      </c>
      <c r="Q76" s="13">
        <v>0</v>
      </c>
      <c r="R76" s="13"/>
      <c r="S76" s="13">
        <v>0</v>
      </c>
      <c r="T76" s="13">
        <v>0</v>
      </c>
      <c r="U76" s="13">
        <v>0</v>
      </c>
      <c r="V76" s="13">
        <v>0</v>
      </c>
      <c r="W76" s="13">
        <v>0</v>
      </c>
      <c r="X76" s="27">
        <v>0</v>
      </c>
      <c r="Y76" s="27">
        <v>0</v>
      </c>
      <c r="Z76" s="27">
        <v>0</v>
      </c>
      <c r="AA76" s="27">
        <v>0</v>
      </c>
      <c r="AB76" s="27">
        <v>0</v>
      </c>
      <c r="AC76" s="32">
        <v>0</v>
      </c>
      <c r="AD76" s="32">
        <v>0</v>
      </c>
      <c r="AE76" s="32">
        <v>0</v>
      </c>
      <c r="AF76" s="32">
        <v>0</v>
      </c>
      <c r="AG76" s="32">
        <v>0</v>
      </c>
    </row>
    <row r="77" spans="1:33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43">
        <v>0</v>
      </c>
      <c r="I77" s="43">
        <v>0</v>
      </c>
      <c r="J77" s="43">
        <v>0</v>
      </c>
      <c r="K77" s="43"/>
      <c r="L77" s="43">
        <v>0</v>
      </c>
      <c r="M77" s="43"/>
      <c r="N77" s="43">
        <v>0</v>
      </c>
      <c r="O77" s="13">
        <v>0</v>
      </c>
      <c r="P77" s="13">
        <v>0</v>
      </c>
      <c r="Q77" s="13">
        <v>0</v>
      </c>
      <c r="R77" s="13"/>
      <c r="S77" s="13">
        <v>0</v>
      </c>
      <c r="T77" s="13">
        <v>0</v>
      </c>
      <c r="U77" s="13">
        <v>0</v>
      </c>
      <c r="V77" s="13">
        <v>0</v>
      </c>
      <c r="W77" s="13">
        <v>0</v>
      </c>
      <c r="X77" s="27">
        <v>0</v>
      </c>
      <c r="Y77" s="27">
        <v>0</v>
      </c>
      <c r="Z77" s="27">
        <v>0</v>
      </c>
      <c r="AA77" s="27">
        <v>0</v>
      </c>
      <c r="AB77" s="27">
        <v>0</v>
      </c>
      <c r="AC77" s="32">
        <v>0</v>
      </c>
      <c r="AD77" s="32">
        <v>0</v>
      </c>
      <c r="AE77" s="32">
        <v>0</v>
      </c>
      <c r="AF77" s="32">
        <v>0</v>
      </c>
      <c r="AG77" s="32">
        <v>0</v>
      </c>
    </row>
    <row r="78" spans="1:33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43">
        <v>0</v>
      </c>
      <c r="I78" s="43">
        <v>0</v>
      </c>
      <c r="J78" s="43">
        <v>0</v>
      </c>
      <c r="K78" s="43"/>
      <c r="L78" s="43">
        <v>0</v>
      </c>
      <c r="M78" s="43"/>
      <c r="N78" s="43">
        <v>0</v>
      </c>
      <c r="O78" s="13">
        <v>0</v>
      </c>
      <c r="P78" s="13">
        <v>0</v>
      </c>
      <c r="Q78" s="13">
        <v>0</v>
      </c>
      <c r="R78" s="13"/>
      <c r="S78" s="13">
        <v>0</v>
      </c>
      <c r="T78" s="13">
        <v>0</v>
      </c>
      <c r="U78" s="13">
        <v>0</v>
      </c>
      <c r="V78" s="13">
        <v>0</v>
      </c>
      <c r="W78" s="13">
        <v>0</v>
      </c>
      <c r="X78" s="27">
        <v>0</v>
      </c>
      <c r="Y78" s="27">
        <v>0</v>
      </c>
      <c r="Z78" s="27">
        <v>0</v>
      </c>
      <c r="AA78" s="27">
        <v>0</v>
      </c>
      <c r="AB78" s="27">
        <v>0</v>
      </c>
      <c r="AC78" s="32">
        <v>0</v>
      </c>
      <c r="AD78" s="32">
        <v>0</v>
      </c>
      <c r="AE78" s="32">
        <v>0</v>
      </c>
      <c r="AF78" s="32">
        <v>0</v>
      </c>
      <c r="AG78" s="32">
        <v>0</v>
      </c>
    </row>
    <row r="79" spans="1:33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43">
        <v>0</v>
      </c>
      <c r="I79" s="43">
        <v>0</v>
      </c>
      <c r="J79" s="43">
        <v>0</v>
      </c>
      <c r="K79" s="43"/>
      <c r="L79" s="43">
        <v>0</v>
      </c>
      <c r="M79" s="43"/>
      <c r="N79" s="43">
        <v>0</v>
      </c>
      <c r="O79" s="13">
        <v>0</v>
      </c>
      <c r="P79" s="13">
        <v>0</v>
      </c>
      <c r="Q79" s="13">
        <v>0</v>
      </c>
      <c r="R79" s="13"/>
      <c r="S79" s="13">
        <v>0</v>
      </c>
      <c r="T79" s="13">
        <v>0</v>
      </c>
      <c r="U79" s="13">
        <v>0</v>
      </c>
      <c r="V79" s="13">
        <v>0</v>
      </c>
      <c r="W79" s="13">
        <v>0</v>
      </c>
      <c r="X79" s="27">
        <v>0</v>
      </c>
      <c r="Y79" s="27">
        <v>0</v>
      </c>
      <c r="Z79" s="27">
        <v>0</v>
      </c>
      <c r="AA79" s="27">
        <v>0</v>
      </c>
      <c r="AB79" s="27">
        <v>0</v>
      </c>
      <c r="AC79" s="32">
        <v>0</v>
      </c>
      <c r="AD79" s="32">
        <v>0</v>
      </c>
      <c r="AE79" s="32">
        <v>0</v>
      </c>
      <c r="AF79" s="32">
        <v>0</v>
      </c>
      <c r="AG79" s="32">
        <v>0</v>
      </c>
    </row>
    <row r="80" spans="1:33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43">
        <v>0</v>
      </c>
      <c r="I80" s="43">
        <v>0</v>
      </c>
      <c r="J80" s="43">
        <v>0</v>
      </c>
      <c r="K80" s="43"/>
      <c r="L80" s="43">
        <v>0</v>
      </c>
      <c r="M80" s="43"/>
      <c r="N80" s="43">
        <v>0</v>
      </c>
      <c r="O80" s="13">
        <v>0</v>
      </c>
      <c r="P80" s="13">
        <v>0</v>
      </c>
      <c r="Q80" s="13">
        <v>0</v>
      </c>
      <c r="R80" s="13"/>
      <c r="S80" s="13">
        <v>0</v>
      </c>
      <c r="T80" s="13">
        <v>0</v>
      </c>
      <c r="U80" s="13">
        <v>0</v>
      </c>
      <c r="V80" s="13">
        <v>0</v>
      </c>
      <c r="W80" s="13">
        <v>0</v>
      </c>
      <c r="X80" s="27">
        <v>0</v>
      </c>
      <c r="Y80" s="27">
        <v>0</v>
      </c>
      <c r="Z80" s="27">
        <v>0</v>
      </c>
      <c r="AA80" s="27">
        <v>0</v>
      </c>
      <c r="AB80" s="27">
        <v>0</v>
      </c>
      <c r="AC80" s="32">
        <v>0</v>
      </c>
      <c r="AD80" s="32">
        <v>0</v>
      </c>
      <c r="AE80" s="32">
        <v>0</v>
      </c>
      <c r="AF80" s="32">
        <v>0</v>
      </c>
      <c r="AG80" s="32">
        <v>0</v>
      </c>
    </row>
    <row r="81" spans="1:33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AG81" si="4">SUM(G7:G80)</f>
        <v>822585</v>
      </c>
      <c r="H81" s="54">
        <f t="shared" si="4"/>
        <v>68159</v>
      </c>
      <c r="I81" s="54">
        <f t="shared" si="4"/>
        <v>17042</v>
      </c>
      <c r="J81" s="54">
        <f t="shared" si="4"/>
        <v>5680</v>
      </c>
      <c r="K81" s="54">
        <f t="shared" si="4"/>
        <v>0</v>
      </c>
      <c r="L81" s="54">
        <f t="shared" si="4"/>
        <v>5688</v>
      </c>
      <c r="M81" s="54">
        <f t="shared" si="4"/>
        <v>0</v>
      </c>
      <c r="N81" s="54">
        <f t="shared" si="4"/>
        <v>5674</v>
      </c>
      <c r="O81" s="8">
        <f t="shared" si="4"/>
        <v>17042</v>
      </c>
      <c r="P81" s="8">
        <f t="shared" si="4"/>
        <v>17042</v>
      </c>
      <c r="Q81" s="8">
        <f t="shared" si="4"/>
        <v>17033</v>
      </c>
      <c r="R81" s="8">
        <f t="shared" si="4"/>
        <v>0</v>
      </c>
      <c r="S81" s="8">
        <f t="shared" si="4"/>
        <v>68159</v>
      </c>
      <c r="T81" s="8">
        <f t="shared" si="4"/>
        <v>17042</v>
      </c>
      <c r="U81" s="8">
        <f t="shared" si="4"/>
        <v>17042</v>
      </c>
      <c r="V81" s="8">
        <f t="shared" si="4"/>
        <v>17042</v>
      </c>
      <c r="W81" s="8">
        <f t="shared" si="4"/>
        <v>17033</v>
      </c>
      <c r="X81" s="8">
        <f t="shared" si="4"/>
        <v>44322</v>
      </c>
      <c r="Y81" s="8">
        <f t="shared" si="4"/>
        <v>11083</v>
      </c>
      <c r="Z81" s="8">
        <f t="shared" si="4"/>
        <v>11083</v>
      </c>
      <c r="AA81" s="8">
        <f t="shared" si="4"/>
        <v>11083</v>
      </c>
      <c r="AB81" s="8">
        <f t="shared" si="4"/>
        <v>11073</v>
      </c>
      <c r="AC81" s="8">
        <f t="shared" si="4"/>
        <v>23837</v>
      </c>
      <c r="AD81" s="8">
        <f t="shared" si="4"/>
        <v>5959</v>
      </c>
      <c r="AE81" s="8">
        <f t="shared" si="4"/>
        <v>5959</v>
      </c>
      <c r="AF81" s="8">
        <f t="shared" si="4"/>
        <v>5959</v>
      </c>
      <c r="AG81" s="8">
        <f t="shared" si="4"/>
        <v>5960</v>
      </c>
    </row>
    <row r="82" spans="1:33" x14ac:dyDescent="0.2">
      <c r="H82" s="57"/>
      <c r="AC82" s="10"/>
    </row>
    <row r="83" spans="1:33" x14ac:dyDescent="0.2">
      <c r="C83" s="58"/>
      <c r="D83" s="58"/>
      <c r="E83" s="58"/>
      <c r="F83" s="58"/>
      <c r="H83" s="57"/>
    </row>
    <row r="87" spans="1:33" ht="10.5" customHeight="1" x14ac:dyDescent="0.2"/>
  </sheetData>
  <sheetProtection sheet="1" objects="1" scenarios="1"/>
  <autoFilter ref="A6:AG6">
    <sortState ref="A9:W85">
      <sortCondition ref="A6"/>
    </sortState>
  </autoFilter>
  <mergeCells count="22">
    <mergeCell ref="R4:R6"/>
    <mergeCell ref="A4:A6"/>
    <mergeCell ref="B4:B6"/>
    <mergeCell ref="C4:F4"/>
    <mergeCell ref="G4:G6"/>
    <mergeCell ref="H4:H6"/>
    <mergeCell ref="AC5:AC6"/>
    <mergeCell ref="AD5:AG5"/>
    <mergeCell ref="X4:AB4"/>
    <mergeCell ref="AC4:AG4"/>
    <mergeCell ref="C5:D5"/>
    <mergeCell ref="E5:F5"/>
    <mergeCell ref="I5:I6"/>
    <mergeCell ref="O5:O6"/>
    <mergeCell ref="P5:P6"/>
    <mergeCell ref="Q5:Q6"/>
    <mergeCell ref="X5:X6"/>
    <mergeCell ref="Y5:AB5"/>
    <mergeCell ref="I4:Q4"/>
    <mergeCell ref="J5:N5"/>
    <mergeCell ref="T4:W4"/>
    <mergeCell ref="S4:S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7"/>
  <sheetViews>
    <sheetView workbookViewId="0">
      <pane xSplit="6" ySplit="6" topLeftCell="G7" activePane="bottomRight" state="frozen"/>
      <selection pane="topRight" activeCell="G1" sqref="G1"/>
      <selection pane="bottomLeft" activeCell="A7" sqref="A7"/>
      <selection pane="bottomRight" activeCell="G11" sqref="G11"/>
    </sheetView>
  </sheetViews>
  <sheetFormatPr defaultRowHeight="15" x14ac:dyDescent="0.2"/>
  <cols>
    <col min="1" max="1" width="9.140625" style="1"/>
    <col min="2" max="2" width="52.2851562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118" hidden="1" customWidth="1"/>
    <col min="9" max="14" width="13.85546875" style="119" hidden="1" customWidth="1"/>
    <col min="15" max="15" width="12.28515625" style="119" hidden="1" customWidth="1"/>
    <col min="16" max="16" width="13.85546875" style="119" hidden="1" customWidth="1"/>
    <col min="17" max="17" width="13.42578125" style="119" hidden="1" customWidth="1"/>
    <col min="18" max="19" width="13.140625" style="45" hidden="1" customWidth="1"/>
    <col min="20" max="24" width="13.140625" style="106" hidden="1" customWidth="1"/>
    <col min="25" max="25" width="13.140625" style="45" customWidth="1"/>
    <col min="26" max="29" width="13.140625" style="106" customWidth="1"/>
    <col min="30" max="39" width="12.85546875" style="107" customWidth="1"/>
    <col min="40" max="16384" width="9.140625" style="1"/>
  </cols>
  <sheetData>
    <row r="1" spans="1:39" x14ac:dyDescent="0.2">
      <c r="AM1" s="108" t="s">
        <v>154</v>
      </c>
    </row>
    <row r="3" spans="1:39" ht="15.75" x14ac:dyDescent="0.25">
      <c r="B3" s="20" t="s">
        <v>144</v>
      </c>
      <c r="C3" s="39"/>
      <c r="D3" s="39"/>
      <c r="E3" s="39"/>
      <c r="F3" s="39"/>
      <c r="G3" s="39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39"/>
      <c r="S3" s="39"/>
      <c r="T3" s="109"/>
      <c r="U3" s="109"/>
      <c r="V3" s="109"/>
      <c r="W3" s="109"/>
      <c r="X3" s="109"/>
      <c r="Y3" s="39"/>
      <c r="Z3" s="109"/>
      <c r="AA3" s="109"/>
      <c r="AB3" s="109"/>
      <c r="AC3" s="109"/>
    </row>
    <row r="4" spans="1:39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45" t="s">
        <v>117</v>
      </c>
      <c r="I4" s="242" t="s">
        <v>105</v>
      </c>
      <c r="J4" s="243"/>
      <c r="K4" s="243"/>
      <c r="L4" s="243"/>
      <c r="M4" s="243"/>
      <c r="N4" s="243"/>
      <c r="O4" s="243"/>
      <c r="P4" s="243"/>
      <c r="Q4" s="243"/>
      <c r="R4" s="265" t="s">
        <v>286</v>
      </c>
      <c r="S4" s="265" t="s">
        <v>285</v>
      </c>
      <c r="T4" s="251" t="s">
        <v>105</v>
      </c>
      <c r="U4" s="252"/>
      <c r="V4" s="252"/>
      <c r="W4" s="253"/>
      <c r="X4" s="268" t="s">
        <v>312</v>
      </c>
      <c r="Y4" s="265" t="s">
        <v>314</v>
      </c>
      <c r="Z4" s="251" t="s">
        <v>105</v>
      </c>
      <c r="AA4" s="252"/>
      <c r="AB4" s="252"/>
      <c r="AC4" s="253"/>
      <c r="AD4" s="259" t="s">
        <v>122</v>
      </c>
      <c r="AE4" s="259"/>
      <c r="AF4" s="259"/>
      <c r="AG4" s="259"/>
      <c r="AH4" s="259"/>
      <c r="AI4" s="260" t="s">
        <v>123</v>
      </c>
      <c r="AJ4" s="261"/>
      <c r="AK4" s="261"/>
      <c r="AL4" s="261"/>
      <c r="AM4" s="262"/>
    </row>
    <row r="5" spans="1:39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45"/>
      <c r="I5" s="238" t="s">
        <v>65</v>
      </c>
      <c r="J5" s="240" t="s">
        <v>64</v>
      </c>
      <c r="K5" s="263"/>
      <c r="L5" s="263"/>
      <c r="M5" s="263"/>
      <c r="N5" s="264"/>
      <c r="O5" s="238" t="s">
        <v>66</v>
      </c>
      <c r="P5" s="238" t="s">
        <v>67</v>
      </c>
      <c r="Q5" s="238" t="s">
        <v>68</v>
      </c>
      <c r="R5" s="266"/>
      <c r="S5" s="266"/>
      <c r="T5" s="249" t="s">
        <v>65</v>
      </c>
      <c r="U5" s="249" t="s">
        <v>66</v>
      </c>
      <c r="V5" s="249" t="s">
        <v>67</v>
      </c>
      <c r="W5" s="249" t="s">
        <v>68</v>
      </c>
      <c r="X5" s="249"/>
      <c r="Y5" s="266"/>
      <c r="Z5" s="249" t="s">
        <v>65</v>
      </c>
      <c r="AA5" s="249" t="s">
        <v>66</v>
      </c>
      <c r="AB5" s="249" t="s">
        <v>67</v>
      </c>
      <c r="AC5" s="249" t="s">
        <v>68</v>
      </c>
      <c r="AD5" s="254" t="s">
        <v>117</v>
      </c>
      <c r="AE5" s="256" t="s">
        <v>64</v>
      </c>
      <c r="AF5" s="257"/>
      <c r="AG5" s="257"/>
      <c r="AH5" s="258"/>
      <c r="AI5" s="254" t="s">
        <v>117</v>
      </c>
      <c r="AJ5" s="256" t="s">
        <v>64</v>
      </c>
      <c r="AK5" s="257"/>
      <c r="AL5" s="257"/>
      <c r="AM5" s="258"/>
    </row>
    <row r="6" spans="1:39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45"/>
      <c r="I6" s="239"/>
      <c r="J6" s="121" t="s">
        <v>273</v>
      </c>
      <c r="K6" s="121" t="s">
        <v>276</v>
      </c>
      <c r="L6" s="121" t="s">
        <v>274</v>
      </c>
      <c r="M6" s="121" t="s">
        <v>282</v>
      </c>
      <c r="N6" s="121" t="s">
        <v>275</v>
      </c>
      <c r="O6" s="239"/>
      <c r="P6" s="239"/>
      <c r="Q6" s="239"/>
      <c r="R6" s="267"/>
      <c r="S6" s="267"/>
      <c r="T6" s="250"/>
      <c r="U6" s="250"/>
      <c r="V6" s="250"/>
      <c r="W6" s="250"/>
      <c r="X6" s="250"/>
      <c r="Y6" s="267"/>
      <c r="Z6" s="250"/>
      <c r="AA6" s="250"/>
      <c r="AB6" s="250"/>
      <c r="AC6" s="250"/>
      <c r="AD6" s="255"/>
      <c r="AE6" s="110" t="s">
        <v>65</v>
      </c>
      <c r="AF6" s="110" t="s">
        <v>66</v>
      </c>
      <c r="AG6" s="110" t="s">
        <v>67</v>
      </c>
      <c r="AH6" s="110" t="s">
        <v>68</v>
      </c>
      <c r="AI6" s="255"/>
      <c r="AJ6" s="110" t="s">
        <v>65</v>
      </c>
      <c r="AK6" s="110" t="s">
        <v>66</v>
      </c>
      <c r="AL6" s="110" t="s">
        <v>67</v>
      </c>
      <c r="AM6" s="110" t="s">
        <v>68</v>
      </c>
    </row>
    <row r="7" spans="1:39" x14ac:dyDescent="0.2">
      <c r="A7" s="27">
        <v>1</v>
      </c>
      <c r="B7" s="3" t="s">
        <v>2</v>
      </c>
      <c r="C7" s="63">
        <v>222</v>
      </c>
      <c r="D7" s="63">
        <v>8167</v>
      </c>
      <c r="E7" s="37">
        <v>2.6463225652640362E-2</v>
      </c>
      <c r="F7" s="37">
        <v>0.97353677434735963</v>
      </c>
      <c r="G7" s="52">
        <v>8389</v>
      </c>
      <c r="H7" s="122">
        <v>188</v>
      </c>
      <c r="I7" s="122">
        <v>47</v>
      </c>
      <c r="J7" s="122">
        <v>16</v>
      </c>
      <c r="K7" s="122"/>
      <c r="L7" s="122">
        <v>16</v>
      </c>
      <c r="M7" s="122"/>
      <c r="N7" s="122">
        <v>15</v>
      </c>
      <c r="O7" s="122">
        <v>47</v>
      </c>
      <c r="P7" s="122">
        <v>47</v>
      </c>
      <c r="Q7" s="122">
        <v>47</v>
      </c>
      <c r="R7" s="43"/>
      <c r="S7" s="43">
        <v>188</v>
      </c>
      <c r="T7" s="111">
        <v>47</v>
      </c>
      <c r="U7" s="111">
        <v>47</v>
      </c>
      <c r="V7" s="111">
        <v>47</v>
      </c>
      <c r="W7" s="111">
        <v>47</v>
      </c>
      <c r="X7" s="111"/>
      <c r="Y7" s="43">
        <v>188</v>
      </c>
      <c r="Z7" s="111">
        <v>47</v>
      </c>
      <c r="AA7" s="111">
        <v>47</v>
      </c>
      <c r="AB7" s="111">
        <v>47</v>
      </c>
      <c r="AC7" s="111">
        <v>47</v>
      </c>
      <c r="AD7" s="112">
        <v>5</v>
      </c>
      <c r="AE7" s="112">
        <v>1</v>
      </c>
      <c r="AF7" s="112">
        <v>1</v>
      </c>
      <c r="AG7" s="112">
        <v>1</v>
      </c>
      <c r="AH7" s="112">
        <v>2</v>
      </c>
      <c r="AI7" s="112">
        <v>183</v>
      </c>
      <c r="AJ7" s="112">
        <v>46</v>
      </c>
      <c r="AK7" s="112">
        <v>46</v>
      </c>
      <c r="AL7" s="112">
        <v>46</v>
      </c>
      <c r="AM7" s="112">
        <v>45</v>
      </c>
    </row>
    <row r="8" spans="1:39" x14ac:dyDescent="0.2">
      <c r="A8" s="27">
        <v>2</v>
      </c>
      <c r="B8" s="3" t="s">
        <v>3</v>
      </c>
      <c r="C8" s="63">
        <v>1082</v>
      </c>
      <c r="D8" s="63">
        <v>13789</v>
      </c>
      <c r="E8" s="37">
        <v>7.2759061260170801E-2</v>
      </c>
      <c r="F8" s="37">
        <v>0.92724093873982916</v>
      </c>
      <c r="G8" s="52">
        <v>14871</v>
      </c>
      <c r="H8" s="122">
        <v>289</v>
      </c>
      <c r="I8" s="122">
        <v>35</v>
      </c>
      <c r="J8" s="122">
        <v>28</v>
      </c>
      <c r="K8" s="122"/>
      <c r="L8" s="122">
        <v>29</v>
      </c>
      <c r="M8" s="122">
        <v>-50</v>
      </c>
      <c r="N8" s="122">
        <v>28</v>
      </c>
      <c r="O8" s="122">
        <v>85</v>
      </c>
      <c r="P8" s="122">
        <v>85</v>
      </c>
      <c r="Q8" s="122">
        <v>84</v>
      </c>
      <c r="R8" s="43">
        <v>-63</v>
      </c>
      <c r="S8" s="43">
        <v>226</v>
      </c>
      <c r="T8" s="111">
        <v>25</v>
      </c>
      <c r="U8" s="111">
        <v>56</v>
      </c>
      <c r="V8" s="111">
        <v>72</v>
      </c>
      <c r="W8" s="111">
        <v>73</v>
      </c>
      <c r="X8" s="111"/>
      <c r="Y8" s="43">
        <v>226</v>
      </c>
      <c r="Z8" s="111">
        <v>25</v>
      </c>
      <c r="AA8" s="111">
        <v>56</v>
      </c>
      <c r="AB8" s="111">
        <v>72</v>
      </c>
      <c r="AC8" s="111">
        <v>73</v>
      </c>
      <c r="AD8" s="112">
        <v>16</v>
      </c>
      <c r="AE8" s="112">
        <v>2</v>
      </c>
      <c r="AF8" s="112">
        <v>4</v>
      </c>
      <c r="AG8" s="112">
        <v>5</v>
      </c>
      <c r="AH8" s="112">
        <v>5</v>
      </c>
      <c r="AI8" s="112">
        <v>210</v>
      </c>
      <c r="AJ8" s="112">
        <v>23</v>
      </c>
      <c r="AK8" s="112">
        <v>52</v>
      </c>
      <c r="AL8" s="112">
        <v>67</v>
      </c>
      <c r="AM8" s="112">
        <v>68</v>
      </c>
    </row>
    <row r="9" spans="1:39" x14ac:dyDescent="0.2">
      <c r="A9" s="27">
        <v>3</v>
      </c>
      <c r="B9" s="3" t="s">
        <v>4</v>
      </c>
      <c r="C9" s="63">
        <v>17087</v>
      </c>
      <c r="D9" s="63">
        <v>474</v>
      </c>
      <c r="E9" s="37">
        <v>0.97300837082170721</v>
      </c>
      <c r="F9" s="37">
        <v>2.6991629178292786E-2</v>
      </c>
      <c r="G9" s="52">
        <v>17561</v>
      </c>
      <c r="H9" s="122">
        <v>348</v>
      </c>
      <c r="I9" s="122">
        <v>50</v>
      </c>
      <c r="J9" s="122">
        <v>33</v>
      </c>
      <c r="K9" s="122"/>
      <c r="L9" s="122">
        <v>34</v>
      </c>
      <c r="M9" s="122">
        <v>-50</v>
      </c>
      <c r="N9" s="122">
        <v>33</v>
      </c>
      <c r="O9" s="122">
        <v>100</v>
      </c>
      <c r="P9" s="122">
        <v>100</v>
      </c>
      <c r="Q9" s="122">
        <v>98</v>
      </c>
      <c r="R9" s="43">
        <v>-83</v>
      </c>
      <c r="S9" s="43">
        <v>265</v>
      </c>
      <c r="T9" s="111">
        <v>25</v>
      </c>
      <c r="U9" s="111">
        <v>66</v>
      </c>
      <c r="V9" s="111">
        <v>87</v>
      </c>
      <c r="W9" s="111">
        <v>87</v>
      </c>
      <c r="X9" s="111"/>
      <c r="Y9" s="43">
        <v>265</v>
      </c>
      <c r="Z9" s="111">
        <v>25</v>
      </c>
      <c r="AA9" s="111">
        <v>66</v>
      </c>
      <c r="AB9" s="111">
        <v>87</v>
      </c>
      <c r="AC9" s="111">
        <v>87</v>
      </c>
      <c r="AD9" s="112">
        <v>258</v>
      </c>
      <c r="AE9" s="112">
        <v>24</v>
      </c>
      <c r="AF9" s="112">
        <v>64</v>
      </c>
      <c r="AG9" s="112">
        <v>85</v>
      </c>
      <c r="AH9" s="112">
        <v>85</v>
      </c>
      <c r="AI9" s="112">
        <v>7</v>
      </c>
      <c r="AJ9" s="112">
        <v>1</v>
      </c>
      <c r="AK9" s="112">
        <v>2</v>
      </c>
      <c r="AL9" s="112">
        <v>2</v>
      </c>
      <c r="AM9" s="112">
        <v>2</v>
      </c>
    </row>
    <row r="10" spans="1:39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v>0.11076579807155949</v>
      </c>
      <c r="F10" s="37">
        <v>0.88923420192844049</v>
      </c>
      <c r="G10" s="52">
        <v>12549</v>
      </c>
      <c r="H10" s="122">
        <v>284</v>
      </c>
      <c r="I10" s="122">
        <v>71</v>
      </c>
      <c r="J10" s="122">
        <v>24</v>
      </c>
      <c r="K10" s="122"/>
      <c r="L10" s="122">
        <v>24</v>
      </c>
      <c r="M10" s="122"/>
      <c r="N10" s="122">
        <v>23</v>
      </c>
      <c r="O10" s="122">
        <v>71</v>
      </c>
      <c r="P10" s="122">
        <v>71</v>
      </c>
      <c r="Q10" s="122">
        <v>71</v>
      </c>
      <c r="R10" s="43">
        <v>-95</v>
      </c>
      <c r="S10" s="43">
        <v>189</v>
      </c>
      <c r="T10" s="111">
        <v>0</v>
      </c>
      <c r="U10" s="111">
        <v>47</v>
      </c>
      <c r="V10" s="111">
        <v>71</v>
      </c>
      <c r="W10" s="111">
        <v>71</v>
      </c>
      <c r="X10" s="111"/>
      <c r="Y10" s="43">
        <v>189</v>
      </c>
      <c r="Z10" s="111">
        <v>0</v>
      </c>
      <c r="AA10" s="111">
        <v>47</v>
      </c>
      <c r="AB10" s="111">
        <v>71</v>
      </c>
      <c r="AC10" s="111">
        <v>71</v>
      </c>
      <c r="AD10" s="112">
        <v>21</v>
      </c>
      <c r="AE10" s="112">
        <v>0</v>
      </c>
      <c r="AF10" s="112">
        <v>5</v>
      </c>
      <c r="AG10" s="112">
        <v>8</v>
      </c>
      <c r="AH10" s="112">
        <v>8</v>
      </c>
      <c r="AI10" s="112">
        <v>168</v>
      </c>
      <c r="AJ10" s="112">
        <v>0</v>
      </c>
      <c r="AK10" s="112">
        <v>42</v>
      </c>
      <c r="AL10" s="112">
        <v>63</v>
      </c>
      <c r="AM10" s="112">
        <v>63</v>
      </c>
    </row>
    <row r="11" spans="1:39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v>0.16322158301924222</v>
      </c>
      <c r="F11" s="37">
        <v>0.83677841698075772</v>
      </c>
      <c r="G11" s="52">
        <v>25205</v>
      </c>
      <c r="H11" s="122">
        <v>936</v>
      </c>
      <c r="I11" s="122">
        <v>639</v>
      </c>
      <c r="J11" s="122">
        <v>33</v>
      </c>
      <c r="K11" s="122">
        <v>-175</v>
      </c>
      <c r="L11" s="122">
        <v>33</v>
      </c>
      <c r="M11" s="122">
        <v>540</v>
      </c>
      <c r="N11" s="122">
        <v>33</v>
      </c>
      <c r="O11" s="122">
        <v>99</v>
      </c>
      <c r="P11" s="122">
        <v>99</v>
      </c>
      <c r="Q11" s="122">
        <v>99</v>
      </c>
      <c r="R11" s="43"/>
      <c r="S11" s="43">
        <v>936</v>
      </c>
      <c r="T11" s="111">
        <v>234</v>
      </c>
      <c r="U11" s="111">
        <v>234</v>
      </c>
      <c r="V11" s="111">
        <v>234</v>
      </c>
      <c r="W11" s="111">
        <v>234</v>
      </c>
      <c r="X11" s="111"/>
      <c r="Y11" s="43">
        <v>936</v>
      </c>
      <c r="Z11" s="111">
        <v>234</v>
      </c>
      <c r="AA11" s="111">
        <v>234</v>
      </c>
      <c r="AB11" s="111">
        <v>234</v>
      </c>
      <c r="AC11" s="111">
        <v>234</v>
      </c>
      <c r="AD11" s="112">
        <v>153</v>
      </c>
      <c r="AE11" s="112">
        <v>38</v>
      </c>
      <c r="AF11" s="112">
        <v>38</v>
      </c>
      <c r="AG11" s="112">
        <v>38</v>
      </c>
      <c r="AH11" s="112">
        <v>39</v>
      </c>
      <c r="AI11" s="112">
        <v>783</v>
      </c>
      <c r="AJ11" s="112">
        <v>196</v>
      </c>
      <c r="AK11" s="112">
        <v>196</v>
      </c>
      <c r="AL11" s="112">
        <v>196</v>
      </c>
      <c r="AM11" s="112">
        <v>195</v>
      </c>
    </row>
    <row r="12" spans="1:39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v>2.3367863165502288E-2</v>
      </c>
      <c r="F12" s="37">
        <v>0.97663213683449768</v>
      </c>
      <c r="G12" s="52">
        <v>8302</v>
      </c>
      <c r="H12" s="122">
        <v>187</v>
      </c>
      <c r="I12" s="122">
        <v>47</v>
      </c>
      <c r="J12" s="122">
        <v>16</v>
      </c>
      <c r="K12" s="122"/>
      <c r="L12" s="122">
        <v>16</v>
      </c>
      <c r="M12" s="122"/>
      <c r="N12" s="122">
        <v>15</v>
      </c>
      <c r="O12" s="122">
        <v>47</v>
      </c>
      <c r="P12" s="122">
        <v>47</v>
      </c>
      <c r="Q12" s="122">
        <v>46</v>
      </c>
      <c r="R12" s="43"/>
      <c r="S12" s="43">
        <v>187</v>
      </c>
      <c r="T12" s="111">
        <v>47</v>
      </c>
      <c r="U12" s="111">
        <v>47</v>
      </c>
      <c r="V12" s="111">
        <v>47</v>
      </c>
      <c r="W12" s="111">
        <v>46</v>
      </c>
      <c r="X12" s="111"/>
      <c r="Y12" s="43">
        <v>187</v>
      </c>
      <c r="Z12" s="111">
        <v>47</v>
      </c>
      <c r="AA12" s="111">
        <v>47</v>
      </c>
      <c r="AB12" s="111">
        <v>47</v>
      </c>
      <c r="AC12" s="111">
        <v>46</v>
      </c>
      <c r="AD12" s="112">
        <v>4</v>
      </c>
      <c r="AE12" s="112">
        <v>1</v>
      </c>
      <c r="AF12" s="112">
        <v>1</v>
      </c>
      <c r="AG12" s="112">
        <v>1</v>
      </c>
      <c r="AH12" s="112">
        <v>1</v>
      </c>
      <c r="AI12" s="112">
        <v>183</v>
      </c>
      <c r="AJ12" s="112">
        <v>46</v>
      </c>
      <c r="AK12" s="112">
        <v>46</v>
      </c>
      <c r="AL12" s="112">
        <v>46</v>
      </c>
      <c r="AM12" s="112">
        <v>45</v>
      </c>
    </row>
    <row r="13" spans="1:39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v>0.37550572843800811</v>
      </c>
      <c r="F13" s="37">
        <v>0.62449427156199189</v>
      </c>
      <c r="G13" s="52">
        <v>26447</v>
      </c>
      <c r="H13" s="122">
        <v>502</v>
      </c>
      <c r="I13" s="122">
        <v>51</v>
      </c>
      <c r="J13" s="122">
        <v>50</v>
      </c>
      <c r="K13" s="122"/>
      <c r="L13" s="122">
        <v>51</v>
      </c>
      <c r="M13" s="122">
        <v>-100</v>
      </c>
      <c r="N13" s="122">
        <v>50</v>
      </c>
      <c r="O13" s="122">
        <v>151</v>
      </c>
      <c r="P13" s="122">
        <v>151</v>
      </c>
      <c r="Q13" s="122">
        <v>149</v>
      </c>
      <c r="R13" s="43">
        <v>-101</v>
      </c>
      <c r="S13" s="43">
        <v>401</v>
      </c>
      <c r="T13" s="111">
        <v>50</v>
      </c>
      <c r="U13" s="111">
        <v>101</v>
      </c>
      <c r="V13" s="111">
        <v>126</v>
      </c>
      <c r="W13" s="111">
        <v>124</v>
      </c>
      <c r="X13" s="111">
        <v>-150</v>
      </c>
      <c r="Y13" s="43">
        <v>251</v>
      </c>
      <c r="Z13" s="111">
        <v>50</v>
      </c>
      <c r="AA13" s="111">
        <v>101</v>
      </c>
      <c r="AB13" s="111">
        <v>51</v>
      </c>
      <c r="AC13" s="111">
        <v>49</v>
      </c>
      <c r="AD13" s="112">
        <v>94</v>
      </c>
      <c r="AE13" s="112">
        <v>19</v>
      </c>
      <c r="AF13" s="112">
        <v>38</v>
      </c>
      <c r="AG13" s="112">
        <v>19</v>
      </c>
      <c r="AH13" s="112">
        <v>18</v>
      </c>
      <c r="AI13" s="112">
        <v>157</v>
      </c>
      <c r="AJ13" s="112">
        <v>31</v>
      </c>
      <c r="AK13" s="112">
        <v>63</v>
      </c>
      <c r="AL13" s="112">
        <v>32</v>
      </c>
      <c r="AM13" s="112">
        <v>31</v>
      </c>
    </row>
    <row r="14" spans="1:39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v>5.0426418088060296E-2</v>
      </c>
      <c r="F14" s="37">
        <v>0.94957358191193975</v>
      </c>
      <c r="G14" s="52">
        <v>20168</v>
      </c>
      <c r="H14" s="122">
        <v>459</v>
      </c>
      <c r="I14" s="122">
        <v>115</v>
      </c>
      <c r="J14" s="122">
        <v>38</v>
      </c>
      <c r="K14" s="122"/>
      <c r="L14" s="122">
        <v>39</v>
      </c>
      <c r="M14" s="122"/>
      <c r="N14" s="122">
        <v>38</v>
      </c>
      <c r="O14" s="122">
        <v>115</v>
      </c>
      <c r="P14" s="122">
        <v>115</v>
      </c>
      <c r="Q14" s="122">
        <v>114</v>
      </c>
      <c r="R14" s="43"/>
      <c r="S14" s="43">
        <v>459</v>
      </c>
      <c r="T14" s="111">
        <v>115</v>
      </c>
      <c r="U14" s="111">
        <v>115</v>
      </c>
      <c r="V14" s="111">
        <v>115</v>
      </c>
      <c r="W14" s="111">
        <v>114</v>
      </c>
      <c r="X14" s="111">
        <v>-150</v>
      </c>
      <c r="Y14" s="43">
        <v>309</v>
      </c>
      <c r="Z14" s="111">
        <v>115</v>
      </c>
      <c r="AA14" s="111">
        <v>115</v>
      </c>
      <c r="AB14" s="111">
        <v>40</v>
      </c>
      <c r="AC14" s="111">
        <v>39</v>
      </c>
      <c r="AD14" s="112">
        <v>16</v>
      </c>
      <c r="AE14" s="112">
        <v>6</v>
      </c>
      <c r="AF14" s="112">
        <v>6</v>
      </c>
      <c r="AG14" s="112">
        <v>2</v>
      </c>
      <c r="AH14" s="112">
        <v>2</v>
      </c>
      <c r="AI14" s="112">
        <v>293</v>
      </c>
      <c r="AJ14" s="112">
        <v>109</v>
      </c>
      <c r="AK14" s="112">
        <v>109</v>
      </c>
      <c r="AL14" s="112">
        <v>38</v>
      </c>
      <c r="AM14" s="112">
        <v>37</v>
      </c>
    </row>
    <row r="15" spans="1:39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v>0.89731567720543204</v>
      </c>
      <c r="F15" s="37">
        <v>0.10268432279456796</v>
      </c>
      <c r="G15" s="52">
        <v>47349</v>
      </c>
      <c r="H15" s="122">
        <v>1096</v>
      </c>
      <c r="I15" s="122">
        <v>274</v>
      </c>
      <c r="J15" s="122">
        <v>91</v>
      </c>
      <c r="K15" s="122"/>
      <c r="L15" s="122">
        <v>92</v>
      </c>
      <c r="M15" s="122"/>
      <c r="N15" s="122">
        <v>91</v>
      </c>
      <c r="O15" s="122">
        <v>274</v>
      </c>
      <c r="P15" s="122">
        <v>274</v>
      </c>
      <c r="Q15" s="122">
        <v>274</v>
      </c>
      <c r="R15" s="43"/>
      <c r="S15" s="43">
        <v>1096</v>
      </c>
      <c r="T15" s="111">
        <v>274</v>
      </c>
      <c r="U15" s="111">
        <v>274</v>
      </c>
      <c r="V15" s="111">
        <v>274</v>
      </c>
      <c r="W15" s="111">
        <v>274</v>
      </c>
      <c r="X15" s="111">
        <v>-150</v>
      </c>
      <c r="Y15" s="43">
        <v>946</v>
      </c>
      <c r="Z15" s="111">
        <v>274</v>
      </c>
      <c r="AA15" s="111">
        <v>274</v>
      </c>
      <c r="AB15" s="111">
        <v>199</v>
      </c>
      <c r="AC15" s="111">
        <v>199</v>
      </c>
      <c r="AD15" s="112">
        <v>849</v>
      </c>
      <c r="AE15" s="112">
        <v>246</v>
      </c>
      <c r="AF15" s="112">
        <v>246</v>
      </c>
      <c r="AG15" s="112">
        <v>179</v>
      </c>
      <c r="AH15" s="112">
        <v>178</v>
      </c>
      <c r="AI15" s="112">
        <v>97</v>
      </c>
      <c r="AJ15" s="112">
        <v>28</v>
      </c>
      <c r="AK15" s="112">
        <v>28</v>
      </c>
      <c r="AL15" s="112">
        <v>20</v>
      </c>
      <c r="AM15" s="112">
        <v>21</v>
      </c>
    </row>
    <row r="16" spans="1:39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v>8.6658591451808265E-2</v>
      </c>
      <c r="F16" s="37">
        <v>0.91334140854819168</v>
      </c>
      <c r="G16" s="52">
        <v>28895</v>
      </c>
      <c r="H16" s="122">
        <v>657</v>
      </c>
      <c r="I16" s="122">
        <v>164</v>
      </c>
      <c r="J16" s="122">
        <v>55</v>
      </c>
      <c r="K16" s="122"/>
      <c r="L16" s="122">
        <v>55</v>
      </c>
      <c r="M16" s="122"/>
      <c r="N16" s="122">
        <v>54</v>
      </c>
      <c r="O16" s="122">
        <v>164</v>
      </c>
      <c r="P16" s="122">
        <v>164</v>
      </c>
      <c r="Q16" s="122">
        <v>165</v>
      </c>
      <c r="R16" s="43"/>
      <c r="S16" s="43">
        <v>657</v>
      </c>
      <c r="T16" s="111">
        <v>164</v>
      </c>
      <c r="U16" s="111">
        <v>164</v>
      </c>
      <c r="V16" s="111">
        <v>164</v>
      </c>
      <c r="W16" s="111">
        <v>165</v>
      </c>
      <c r="X16" s="111">
        <v>26</v>
      </c>
      <c r="Y16" s="43">
        <v>683</v>
      </c>
      <c r="Z16" s="111">
        <v>164</v>
      </c>
      <c r="AA16" s="111">
        <v>164</v>
      </c>
      <c r="AB16" s="111">
        <v>190</v>
      </c>
      <c r="AC16" s="111">
        <v>165</v>
      </c>
      <c r="AD16" s="112">
        <v>59</v>
      </c>
      <c r="AE16" s="112">
        <v>14</v>
      </c>
      <c r="AF16" s="112">
        <v>14</v>
      </c>
      <c r="AG16" s="112">
        <v>16</v>
      </c>
      <c r="AH16" s="112">
        <v>15</v>
      </c>
      <c r="AI16" s="112">
        <v>624</v>
      </c>
      <c r="AJ16" s="112">
        <v>150</v>
      </c>
      <c r="AK16" s="112">
        <v>150</v>
      </c>
      <c r="AL16" s="112">
        <v>174</v>
      </c>
      <c r="AM16" s="112">
        <v>150</v>
      </c>
    </row>
    <row r="17" spans="1:39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v>0.95541082164328661</v>
      </c>
      <c r="F17" s="37">
        <v>4.4589178356713388E-2</v>
      </c>
      <c r="G17" s="52">
        <v>13972</v>
      </c>
      <c r="H17" s="122">
        <v>261</v>
      </c>
      <c r="I17" s="122">
        <v>26</v>
      </c>
      <c r="J17" s="122">
        <v>26</v>
      </c>
      <c r="K17" s="122"/>
      <c r="L17" s="122">
        <v>26</v>
      </c>
      <c r="M17" s="122">
        <v>-52</v>
      </c>
      <c r="N17" s="122">
        <v>26</v>
      </c>
      <c r="O17" s="122">
        <v>78</v>
      </c>
      <c r="P17" s="122">
        <v>78</v>
      </c>
      <c r="Q17" s="122">
        <v>79</v>
      </c>
      <c r="R17" s="43"/>
      <c r="S17" s="43">
        <v>261</v>
      </c>
      <c r="T17" s="111">
        <v>65</v>
      </c>
      <c r="U17" s="111">
        <v>65</v>
      </c>
      <c r="V17" s="111">
        <v>65</v>
      </c>
      <c r="W17" s="111">
        <v>66</v>
      </c>
      <c r="X17" s="111"/>
      <c r="Y17" s="43">
        <v>261</v>
      </c>
      <c r="Z17" s="111">
        <v>65</v>
      </c>
      <c r="AA17" s="111">
        <v>65</v>
      </c>
      <c r="AB17" s="111">
        <v>65</v>
      </c>
      <c r="AC17" s="111">
        <v>66</v>
      </c>
      <c r="AD17" s="112">
        <v>249</v>
      </c>
      <c r="AE17" s="112">
        <v>62</v>
      </c>
      <c r="AF17" s="112">
        <v>62</v>
      </c>
      <c r="AG17" s="112">
        <v>62</v>
      </c>
      <c r="AH17" s="112">
        <v>63</v>
      </c>
      <c r="AI17" s="112">
        <v>12</v>
      </c>
      <c r="AJ17" s="112">
        <v>3</v>
      </c>
      <c r="AK17" s="112">
        <v>3</v>
      </c>
      <c r="AL17" s="112">
        <v>3</v>
      </c>
      <c r="AM17" s="112">
        <v>3</v>
      </c>
    </row>
    <row r="18" spans="1:39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v>0.34022677490014175</v>
      </c>
      <c r="F18" s="37">
        <v>0.65977322509985825</v>
      </c>
      <c r="G18" s="52">
        <v>15522</v>
      </c>
      <c r="H18" s="122">
        <v>350</v>
      </c>
      <c r="I18" s="122">
        <v>88</v>
      </c>
      <c r="J18" s="122">
        <v>29</v>
      </c>
      <c r="K18" s="122"/>
      <c r="L18" s="122">
        <v>30</v>
      </c>
      <c r="M18" s="122"/>
      <c r="N18" s="122">
        <v>29</v>
      </c>
      <c r="O18" s="122">
        <v>88</v>
      </c>
      <c r="P18" s="122">
        <v>88</v>
      </c>
      <c r="Q18" s="122">
        <v>86</v>
      </c>
      <c r="R18" s="43"/>
      <c r="S18" s="43">
        <v>350</v>
      </c>
      <c r="T18" s="111">
        <v>88</v>
      </c>
      <c r="U18" s="111">
        <v>88</v>
      </c>
      <c r="V18" s="111">
        <v>88</v>
      </c>
      <c r="W18" s="111">
        <v>86</v>
      </c>
      <c r="X18" s="111"/>
      <c r="Y18" s="43">
        <v>350</v>
      </c>
      <c r="Z18" s="111">
        <v>88</v>
      </c>
      <c r="AA18" s="111">
        <v>88</v>
      </c>
      <c r="AB18" s="111">
        <v>88</v>
      </c>
      <c r="AC18" s="111">
        <v>86</v>
      </c>
      <c r="AD18" s="112">
        <v>119</v>
      </c>
      <c r="AE18" s="112">
        <v>30</v>
      </c>
      <c r="AF18" s="112">
        <v>30</v>
      </c>
      <c r="AG18" s="112">
        <v>30</v>
      </c>
      <c r="AH18" s="112">
        <v>29</v>
      </c>
      <c r="AI18" s="112">
        <v>231</v>
      </c>
      <c r="AJ18" s="112">
        <v>58</v>
      </c>
      <c r="AK18" s="112">
        <v>58</v>
      </c>
      <c r="AL18" s="112">
        <v>58</v>
      </c>
      <c r="AM18" s="112">
        <v>57</v>
      </c>
    </row>
    <row r="19" spans="1:39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v>5.0309088517690385E-2</v>
      </c>
      <c r="F19" s="37">
        <v>0.94969091148230966</v>
      </c>
      <c r="G19" s="52">
        <v>15206</v>
      </c>
      <c r="H19" s="122">
        <v>636</v>
      </c>
      <c r="I19" s="122">
        <v>159</v>
      </c>
      <c r="J19" s="122">
        <v>53</v>
      </c>
      <c r="K19" s="122"/>
      <c r="L19" s="122">
        <v>53</v>
      </c>
      <c r="M19" s="122"/>
      <c r="N19" s="122">
        <v>53</v>
      </c>
      <c r="O19" s="122">
        <v>159</v>
      </c>
      <c r="P19" s="122">
        <v>159</v>
      </c>
      <c r="Q19" s="122">
        <v>159</v>
      </c>
      <c r="R19" s="43"/>
      <c r="S19" s="43">
        <v>636</v>
      </c>
      <c r="T19" s="111">
        <v>159</v>
      </c>
      <c r="U19" s="111">
        <v>159</v>
      </c>
      <c r="V19" s="111">
        <v>159</v>
      </c>
      <c r="W19" s="111">
        <v>159</v>
      </c>
      <c r="X19" s="111"/>
      <c r="Y19" s="43">
        <v>636</v>
      </c>
      <c r="Z19" s="111">
        <v>159</v>
      </c>
      <c r="AA19" s="111">
        <v>159</v>
      </c>
      <c r="AB19" s="111">
        <v>159</v>
      </c>
      <c r="AC19" s="111">
        <v>159</v>
      </c>
      <c r="AD19" s="112">
        <v>32</v>
      </c>
      <c r="AE19" s="112">
        <v>8</v>
      </c>
      <c r="AF19" s="112">
        <v>8</v>
      </c>
      <c r="AG19" s="112">
        <v>8</v>
      </c>
      <c r="AH19" s="112">
        <v>8</v>
      </c>
      <c r="AI19" s="112">
        <v>604</v>
      </c>
      <c r="AJ19" s="112">
        <v>151</v>
      </c>
      <c r="AK19" s="112">
        <v>151</v>
      </c>
      <c r="AL19" s="112">
        <v>151</v>
      </c>
      <c r="AM19" s="112">
        <v>151</v>
      </c>
    </row>
    <row r="20" spans="1:39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v>1.3404333455747338E-2</v>
      </c>
      <c r="F20" s="37">
        <v>0.98659566654425268</v>
      </c>
      <c r="G20" s="52">
        <v>10892</v>
      </c>
      <c r="H20" s="122">
        <v>246</v>
      </c>
      <c r="I20" s="122">
        <v>62</v>
      </c>
      <c r="J20" s="122">
        <v>21</v>
      </c>
      <c r="K20" s="122"/>
      <c r="L20" s="122">
        <v>21</v>
      </c>
      <c r="M20" s="122"/>
      <c r="N20" s="122">
        <v>20</v>
      </c>
      <c r="O20" s="122">
        <v>62</v>
      </c>
      <c r="P20" s="122">
        <v>62</v>
      </c>
      <c r="Q20" s="122">
        <v>60</v>
      </c>
      <c r="R20" s="43">
        <v>-83</v>
      </c>
      <c r="S20" s="43">
        <v>163</v>
      </c>
      <c r="T20" s="111">
        <v>0</v>
      </c>
      <c r="U20" s="111">
        <v>41</v>
      </c>
      <c r="V20" s="111">
        <v>62</v>
      </c>
      <c r="W20" s="111">
        <v>60</v>
      </c>
      <c r="X20" s="111"/>
      <c r="Y20" s="43">
        <v>163</v>
      </c>
      <c r="Z20" s="111">
        <v>0</v>
      </c>
      <c r="AA20" s="111">
        <v>41</v>
      </c>
      <c r="AB20" s="111">
        <v>62</v>
      </c>
      <c r="AC20" s="111">
        <v>60</v>
      </c>
      <c r="AD20" s="112">
        <v>2</v>
      </c>
      <c r="AE20" s="112">
        <v>0</v>
      </c>
      <c r="AF20" s="112">
        <v>1</v>
      </c>
      <c r="AG20" s="112">
        <v>1</v>
      </c>
      <c r="AH20" s="112">
        <v>0</v>
      </c>
      <c r="AI20" s="112">
        <v>161</v>
      </c>
      <c r="AJ20" s="112">
        <v>0</v>
      </c>
      <c r="AK20" s="112">
        <v>40</v>
      </c>
      <c r="AL20" s="112">
        <v>61</v>
      </c>
      <c r="AM20" s="112">
        <v>60</v>
      </c>
    </row>
    <row r="21" spans="1:39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v>0.92104813443463396</v>
      </c>
      <c r="F21" s="37">
        <v>7.8951865565366042E-2</v>
      </c>
      <c r="G21" s="52">
        <v>17555</v>
      </c>
      <c r="H21" s="122">
        <v>394</v>
      </c>
      <c r="I21" s="122">
        <v>99</v>
      </c>
      <c r="J21" s="122">
        <v>33</v>
      </c>
      <c r="K21" s="122"/>
      <c r="L21" s="122">
        <v>33</v>
      </c>
      <c r="M21" s="122"/>
      <c r="N21" s="122">
        <v>33</v>
      </c>
      <c r="O21" s="122">
        <v>99</v>
      </c>
      <c r="P21" s="122">
        <v>99</v>
      </c>
      <c r="Q21" s="122">
        <v>97</v>
      </c>
      <c r="R21" s="43"/>
      <c r="S21" s="43">
        <v>394</v>
      </c>
      <c r="T21" s="111">
        <v>99</v>
      </c>
      <c r="U21" s="111">
        <v>99</v>
      </c>
      <c r="V21" s="111">
        <v>99</v>
      </c>
      <c r="W21" s="111">
        <v>97</v>
      </c>
      <c r="X21" s="111"/>
      <c r="Y21" s="43">
        <v>394</v>
      </c>
      <c r="Z21" s="111">
        <v>99</v>
      </c>
      <c r="AA21" s="111">
        <v>99</v>
      </c>
      <c r="AB21" s="111">
        <v>99</v>
      </c>
      <c r="AC21" s="111">
        <v>97</v>
      </c>
      <c r="AD21" s="112">
        <v>363</v>
      </c>
      <c r="AE21" s="112">
        <v>91</v>
      </c>
      <c r="AF21" s="112">
        <v>91</v>
      </c>
      <c r="AG21" s="112">
        <v>91</v>
      </c>
      <c r="AH21" s="112">
        <v>90</v>
      </c>
      <c r="AI21" s="112">
        <v>31</v>
      </c>
      <c r="AJ21" s="112">
        <v>8</v>
      </c>
      <c r="AK21" s="112">
        <v>8</v>
      </c>
      <c r="AL21" s="112">
        <v>8</v>
      </c>
      <c r="AM21" s="112">
        <v>7</v>
      </c>
    </row>
    <row r="22" spans="1:39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v>7.9047257544126018E-2</v>
      </c>
      <c r="F22" s="37">
        <v>0.920952742455874</v>
      </c>
      <c r="G22" s="52">
        <v>10538</v>
      </c>
      <c r="H22" s="122">
        <v>238</v>
      </c>
      <c r="I22" s="122">
        <v>60</v>
      </c>
      <c r="J22" s="122">
        <v>20</v>
      </c>
      <c r="K22" s="122"/>
      <c r="L22" s="122">
        <v>20</v>
      </c>
      <c r="M22" s="122"/>
      <c r="N22" s="122">
        <v>20</v>
      </c>
      <c r="O22" s="122">
        <v>60</v>
      </c>
      <c r="P22" s="122">
        <v>60</v>
      </c>
      <c r="Q22" s="122">
        <v>58</v>
      </c>
      <c r="R22" s="43"/>
      <c r="S22" s="43">
        <v>238</v>
      </c>
      <c r="T22" s="111">
        <v>60</v>
      </c>
      <c r="U22" s="111">
        <v>60</v>
      </c>
      <c r="V22" s="111">
        <v>60</v>
      </c>
      <c r="W22" s="111">
        <v>58</v>
      </c>
      <c r="X22" s="111"/>
      <c r="Y22" s="43">
        <v>238</v>
      </c>
      <c r="Z22" s="111">
        <v>60</v>
      </c>
      <c r="AA22" s="111">
        <v>60</v>
      </c>
      <c r="AB22" s="111">
        <v>60</v>
      </c>
      <c r="AC22" s="111">
        <v>58</v>
      </c>
      <c r="AD22" s="112">
        <v>19</v>
      </c>
      <c r="AE22" s="112">
        <v>5</v>
      </c>
      <c r="AF22" s="112">
        <v>5</v>
      </c>
      <c r="AG22" s="112">
        <v>5</v>
      </c>
      <c r="AH22" s="112">
        <v>4</v>
      </c>
      <c r="AI22" s="112">
        <v>219</v>
      </c>
      <c r="AJ22" s="112">
        <v>55</v>
      </c>
      <c r="AK22" s="112">
        <v>55</v>
      </c>
      <c r="AL22" s="112">
        <v>55</v>
      </c>
      <c r="AM22" s="112">
        <v>54</v>
      </c>
    </row>
    <row r="23" spans="1:39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v>9.6693699313786657E-3</v>
      </c>
      <c r="F23" s="37">
        <v>0.99033063006862132</v>
      </c>
      <c r="G23" s="52">
        <v>9618</v>
      </c>
      <c r="H23" s="122">
        <v>215</v>
      </c>
      <c r="I23" s="122">
        <v>54</v>
      </c>
      <c r="J23" s="122">
        <v>18</v>
      </c>
      <c r="K23" s="122"/>
      <c r="L23" s="122">
        <v>18</v>
      </c>
      <c r="M23" s="122"/>
      <c r="N23" s="122">
        <v>18</v>
      </c>
      <c r="O23" s="122">
        <v>54</v>
      </c>
      <c r="P23" s="122">
        <v>54</v>
      </c>
      <c r="Q23" s="122">
        <v>53</v>
      </c>
      <c r="R23" s="43"/>
      <c r="S23" s="43">
        <v>215</v>
      </c>
      <c r="T23" s="111">
        <v>54</v>
      </c>
      <c r="U23" s="111">
        <v>54</v>
      </c>
      <c r="V23" s="111">
        <v>54</v>
      </c>
      <c r="W23" s="111">
        <v>53</v>
      </c>
      <c r="X23" s="111"/>
      <c r="Y23" s="43">
        <v>215</v>
      </c>
      <c r="Z23" s="111">
        <v>54</v>
      </c>
      <c r="AA23" s="111">
        <v>54</v>
      </c>
      <c r="AB23" s="111">
        <v>54</v>
      </c>
      <c r="AC23" s="111">
        <v>53</v>
      </c>
      <c r="AD23" s="112">
        <v>2</v>
      </c>
      <c r="AE23" s="112">
        <v>1</v>
      </c>
      <c r="AF23" s="112">
        <v>0</v>
      </c>
      <c r="AG23" s="112">
        <v>1</v>
      </c>
      <c r="AH23" s="112">
        <v>0</v>
      </c>
      <c r="AI23" s="112">
        <v>213</v>
      </c>
      <c r="AJ23" s="112">
        <v>53</v>
      </c>
      <c r="AK23" s="112">
        <v>54</v>
      </c>
      <c r="AL23" s="112">
        <v>53</v>
      </c>
      <c r="AM23" s="112">
        <v>53</v>
      </c>
    </row>
    <row r="24" spans="1:39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v>8.2579740623904663E-2</v>
      </c>
      <c r="F24" s="37">
        <v>0.91742025937609539</v>
      </c>
      <c r="G24" s="52">
        <v>14265</v>
      </c>
      <c r="H24" s="122">
        <v>324</v>
      </c>
      <c r="I24" s="122">
        <v>81</v>
      </c>
      <c r="J24" s="122">
        <v>27</v>
      </c>
      <c r="K24" s="122"/>
      <c r="L24" s="122">
        <v>27</v>
      </c>
      <c r="M24" s="122"/>
      <c r="N24" s="122">
        <v>27</v>
      </c>
      <c r="O24" s="122">
        <v>81</v>
      </c>
      <c r="P24" s="122">
        <v>81</v>
      </c>
      <c r="Q24" s="122">
        <v>81</v>
      </c>
      <c r="R24" s="43"/>
      <c r="S24" s="43">
        <v>324</v>
      </c>
      <c r="T24" s="111">
        <v>81</v>
      </c>
      <c r="U24" s="111">
        <v>81</v>
      </c>
      <c r="V24" s="111">
        <v>81</v>
      </c>
      <c r="W24" s="111">
        <v>81</v>
      </c>
      <c r="X24" s="111"/>
      <c r="Y24" s="43">
        <v>324</v>
      </c>
      <c r="Z24" s="111">
        <v>81</v>
      </c>
      <c r="AA24" s="111">
        <v>81</v>
      </c>
      <c r="AB24" s="111">
        <v>81</v>
      </c>
      <c r="AC24" s="111">
        <v>81</v>
      </c>
      <c r="AD24" s="112">
        <v>27</v>
      </c>
      <c r="AE24" s="112">
        <v>7</v>
      </c>
      <c r="AF24" s="112">
        <v>7</v>
      </c>
      <c r="AG24" s="112">
        <v>7</v>
      </c>
      <c r="AH24" s="112">
        <v>6</v>
      </c>
      <c r="AI24" s="112">
        <v>297</v>
      </c>
      <c r="AJ24" s="112">
        <v>74</v>
      </c>
      <c r="AK24" s="112">
        <v>74</v>
      </c>
      <c r="AL24" s="112">
        <v>74</v>
      </c>
      <c r="AM24" s="112">
        <v>75</v>
      </c>
    </row>
    <row r="25" spans="1:39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v>9.4284138945046864E-2</v>
      </c>
      <c r="F25" s="37">
        <v>0.90571586105495316</v>
      </c>
      <c r="G25" s="52">
        <v>5441</v>
      </c>
      <c r="H25" s="122">
        <v>124</v>
      </c>
      <c r="I25" s="122">
        <v>31</v>
      </c>
      <c r="J25" s="122">
        <v>10</v>
      </c>
      <c r="K25" s="122"/>
      <c r="L25" s="122">
        <v>11</v>
      </c>
      <c r="M25" s="122"/>
      <c r="N25" s="122">
        <v>10</v>
      </c>
      <c r="O25" s="122">
        <v>31</v>
      </c>
      <c r="P25" s="122">
        <v>31</v>
      </c>
      <c r="Q25" s="122">
        <v>31</v>
      </c>
      <c r="R25" s="43"/>
      <c r="S25" s="43">
        <v>124</v>
      </c>
      <c r="T25" s="111">
        <v>31</v>
      </c>
      <c r="U25" s="111">
        <v>31</v>
      </c>
      <c r="V25" s="111">
        <v>31</v>
      </c>
      <c r="W25" s="111">
        <v>31</v>
      </c>
      <c r="X25" s="111"/>
      <c r="Y25" s="43">
        <v>124</v>
      </c>
      <c r="Z25" s="111">
        <v>31</v>
      </c>
      <c r="AA25" s="111">
        <v>31</v>
      </c>
      <c r="AB25" s="111">
        <v>31</v>
      </c>
      <c r="AC25" s="111">
        <v>31</v>
      </c>
      <c r="AD25" s="112">
        <v>12</v>
      </c>
      <c r="AE25" s="112">
        <v>3</v>
      </c>
      <c r="AF25" s="112">
        <v>3</v>
      </c>
      <c r="AG25" s="112">
        <v>3</v>
      </c>
      <c r="AH25" s="112">
        <v>3</v>
      </c>
      <c r="AI25" s="112">
        <v>112</v>
      </c>
      <c r="AJ25" s="112">
        <v>28</v>
      </c>
      <c r="AK25" s="112">
        <v>28</v>
      </c>
      <c r="AL25" s="112">
        <v>28</v>
      </c>
      <c r="AM25" s="112">
        <v>28</v>
      </c>
    </row>
    <row r="26" spans="1:39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v>0.40482439695038119</v>
      </c>
      <c r="F26" s="37">
        <v>0.59517560304961881</v>
      </c>
      <c r="G26" s="52">
        <v>24003</v>
      </c>
      <c r="H26" s="122">
        <v>494</v>
      </c>
      <c r="I26" s="122">
        <v>86</v>
      </c>
      <c r="J26" s="122">
        <v>45</v>
      </c>
      <c r="K26" s="122"/>
      <c r="L26" s="122">
        <v>46</v>
      </c>
      <c r="M26" s="122">
        <v>-50</v>
      </c>
      <c r="N26" s="122">
        <v>45</v>
      </c>
      <c r="O26" s="122">
        <v>136</v>
      </c>
      <c r="P26" s="122">
        <v>136</v>
      </c>
      <c r="Q26" s="122">
        <v>136</v>
      </c>
      <c r="R26" s="43"/>
      <c r="S26" s="43">
        <v>494</v>
      </c>
      <c r="T26" s="111">
        <v>124</v>
      </c>
      <c r="U26" s="111">
        <v>124</v>
      </c>
      <c r="V26" s="111">
        <v>124</v>
      </c>
      <c r="W26" s="111">
        <v>122</v>
      </c>
      <c r="X26" s="111"/>
      <c r="Y26" s="43">
        <v>494</v>
      </c>
      <c r="Z26" s="111">
        <v>124</v>
      </c>
      <c r="AA26" s="111">
        <v>124</v>
      </c>
      <c r="AB26" s="111">
        <v>124</v>
      </c>
      <c r="AC26" s="111">
        <v>122</v>
      </c>
      <c r="AD26" s="112">
        <v>200</v>
      </c>
      <c r="AE26" s="112">
        <v>50</v>
      </c>
      <c r="AF26" s="112">
        <v>50</v>
      </c>
      <c r="AG26" s="112">
        <v>50</v>
      </c>
      <c r="AH26" s="112">
        <v>50</v>
      </c>
      <c r="AI26" s="112">
        <v>294</v>
      </c>
      <c r="AJ26" s="112">
        <v>74</v>
      </c>
      <c r="AK26" s="112">
        <v>74</v>
      </c>
      <c r="AL26" s="112">
        <v>74</v>
      </c>
      <c r="AM26" s="112">
        <v>72</v>
      </c>
    </row>
    <row r="27" spans="1:39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v>8.6515873548560301E-2</v>
      </c>
      <c r="F27" s="37">
        <v>0.91348412645143973</v>
      </c>
      <c r="G27" s="52">
        <v>14899</v>
      </c>
      <c r="H27" s="122">
        <v>285</v>
      </c>
      <c r="I27" s="122">
        <v>34</v>
      </c>
      <c r="J27" s="122">
        <v>28</v>
      </c>
      <c r="K27" s="122"/>
      <c r="L27" s="122">
        <v>28</v>
      </c>
      <c r="M27" s="122">
        <v>-50</v>
      </c>
      <c r="N27" s="122">
        <v>28</v>
      </c>
      <c r="O27" s="122">
        <v>84</v>
      </c>
      <c r="P27" s="122">
        <v>84</v>
      </c>
      <c r="Q27" s="122">
        <v>83</v>
      </c>
      <c r="R27" s="43"/>
      <c r="S27" s="43">
        <v>285</v>
      </c>
      <c r="T27" s="111">
        <v>71</v>
      </c>
      <c r="U27" s="111">
        <v>71</v>
      </c>
      <c r="V27" s="111">
        <v>71</v>
      </c>
      <c r="W27" s="111">
        <v>72</v>
      </c>
      <c r="X27" s="111"/>
      <c r="Y27" s="43">
        <v>285</v>
      </c>
      <c r="Z27" s="111">
        <v>71</v>
      </c>
      <c r="AA27" s="111">
        <v>71</v>
      </c>
      <c r="AB27" s="111">
        <v>71</v>
      </c>
      <c r="AC27" s="111">
        <v>72</v>
      </c>
      <c r="AD27" s="112">
        <v>25</v>
      </c>
      <c r="AE27" s="112">
        <v>6</v>
      </c>
      <c r="AF27" s="112">
        <v>6</v>
      </c>
      <c r="AG27" s="112">
        <v>6</v>
      </c>
      <c r="AH27" s="112">
        <v>7</v>
      </c>
      <c r="AI27" s="112">
        <v>260</v>
      </c>
      <c r="AJ27" s="112">
        <v>65</v>
      </c>
      <c r="AK27" s="112">
        <v>65</v>
      </c>
      <c r="AL27" s="112">
        <v>65</v>
      </c>
      <c r="AM27" s="112">
        <v>65</v>
      </c>
    </row>
    <row r="28" spans="1:39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v>0.17885793321477969</v>
      </c>
      <c r="F28" s="37">
        <v>0.82114206678522028</v>
      </c>
      <c r="G28" s="52">
        <v>25305</v>
      </c>
      <c r="H28" s="122">
        <v>524</v>
      </c>
      <c r="I28" s="122">
        <v>94</v>
      </c>
      <c r="J28" s="122">
        <v>48</v>
      </c>
      <c r="K28" s="122"/>
      <c r="L28" s="122">
        <v>48</v>
      </c>
      <c r="M28" s="122">
        <v>-50</v>
      </c>
      <c r="N28" s="122">
        <v>48</v>
      </c>
      <c r="O28" s="122">
        <v>144</v>
      </c>
      <c r="P28" s="122">
        <v>144</v>
      </c>
      <c r="Q28" s="122">
        <v>142</v>
      </c>
      <c r="R28" s="43"/>
      <c r="S28" s="43">
        <v>524</v>
      </c>
      <c r="T28" s="111">
        <v>131</v>
      </c>
      <c r="U28" s="111">
        <v>131</v>
      </c>
      <c r="V28" s="111">
        <v>131</v>
      </c>
      <c r="W28" s="111">
        <v>131</v>
      </c>
      <c r="X28" s="111"/>
      <c r="Y28" s="43">
        <v>524</v>
      </c>
      <c r="Z28" s="111">
        <v>131</v>
      </c>
      <c r="AA28" s="111">
        <v>131</v>
      </c>
      <c r="AB28" s="111">
        <v>131</v>
      </c>
      <c r="AC28" s="111">
        <v>131</v>
      </c>
      <c r="AD28" s="112">
        <v>94</v>
      </c>
      <c r="AE28" s="112">
        <v>23</v>
      </c>
      <c r="AF28" s="112">
        <v>23</v>
      </c>
      <c r="AG28" s="112">
        <v>23</v>
      </c>
      <c r="AH28" s="112">
        <v>25</v>
      </c>
      <c r="AI28" s="112">
        <v>430</v>
      </c>
      <c r="AJ28" s="112">
        <v>108</v>
      </c>
      <c r="AK28" s="112">
        <v>108</v>
      </c>
      <c r="AL28" s="112">
        <v>108</v>
      </c>
      <c r="AM28" s="112">
        <v>106</v>
      </c>
    </row>
    <row r="29" spans="1:39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v>6.9825982269891645E-2</v>
      </c>
      <c r="F29" s="37">
        <v>0.93017401773010833</v>
      </c>
      <c r="G29" s="52">
        <v>18274</v>
      </c>
      <c r="H29" s="122">
        <v>366</v>
      </c>
      <c r="I29" s="122">
        <v>54</v>
      </c>
      <c r="J29" s="122">
        <v>35</v>
      </c>
      <c r="K29" s="122"/>
      <c r="L29" s="122">
        <v>35</v>
      </c>
      <c r="M29" s="122">
        <v>-50</v>
      </c>
      <c r="N29" s="122">
        <v>34</v>
      </c>
      <c r="O29" s="122">
        <v>104</v>
      </c>
      <c r="P29" s="122">
        <v>104</v>
      </c>
      <c r="Q29" s="122">
        <v>104</v>
      </c>
      <c r="R29" s="43">
        <v>-75</v>
      </c>
      <c r="S29" s="43">
        <v>291</v>
      </c>
      <c r="T29" s="111">
        <v>36</v>
      </c>
      <c r="U29" s="111">
        <v>73</v>
      </c>
      <c r="V29" s="111">
        <v>92</v>
      </c>
      <c r="W29" s="111">
        <v>90</v>
      </c>
      <c r="X29" s="111"/>
      <c r="Y29" s="43">
        <v>291</v>
      </c>
      <c r="Z29" s="111">
        <v>36</v>
      </c>
      <c r="AA29" s="111">
        <v>73</v>
      </c>
      <c r="AB29" s="111">
        <v>92</v>
      </c>
      <c r="AC29" s="111">
        <v>90</v>
      </c>
      <c r="AD29" s="112">
        <v>20</v>
      </c>
      <c r="AE29" s="112">
        <v>3</v>
      </c>
      <c r="AF29" s="112">
        <v>5</v>
      </c>
      <c r="AG29" s="112">
        <v>6</v>
      </c>
      <c r="AH29" s="112">
        <v>6</v>
      </c>
      <c r="AI29" s="112">
        <v>271</v>
      </c>
      <c r="AJ29" s="112">
        <v>33</v>
      </c>
      <c r="AK29" s="112">
        <v>68</v>
      </c>
      <c r="AL29" s="112">
        <v>86</v>
      </c>
      <c r="AM29" s="112">
        <v>84</v>
      </c>
    </row>
    <row r="30" spans="1:39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v>0.12896792421472494</v>
      </c>
      <c r="F30" s="37">
        <v>0.87103207578527508</v>
      </c>
      <c r="G30" s="52">
        <v>18051</v>
      </c>
      <c r="H30" s="122">
        <v>410</v>
      </c>
      <c r="I30" s="122">
        <v>103</v>
      </c>
      <c r="J30" s="122">
        <v>34</v>
      </c>
      <c r="K30" s="122"/>
      <c r="L30" s="122">
        <v>35</v>
      </c>
      <c r="M30" s="122"/>
      <c r="N30" s="122">
        <v>34</v>
      </c>
      <c r="O30" s="122">
        <v>103</v>
      </c>
      <c r="P30" s="122">
        <v>103</v>
      </c>
      <c r="Q30" s="122">
        <v>101</v>
      </c>
      <c r="R30" s="43"/>
      <c r="S30" s="43">
        <v>410</v>
      </c>
      <c r="T30" s="111">
        <v>103</v>
      </c>
      <c r="U30" s="111">
        <v>103</v>
      </c>
      <c r="V30" s="111">
        <v>103</v>
      </c>
      <c r="W30" s="111">
        <v>101</v>
      </c>
      <c r="X30" s="111"/>
      <c r="Y30" s="43">
        <v>410</v>
      </c>
      <c r="Z30" s="111">
        <v>103</v>
      </c>
      <c r="AA30" s="111">
        <v>103</v>
      </c>
      <c r="AB30" s="111">
        <v>103</v>
      </c>
      <c r="AC30" s="111">
        <v>101</v>
      </c>
      <c r="AD30" s="112">
        <v>53</v>
      </c>
      <c r="AE30" s="112">
        <v>13</v>
      </c>
      <c r="AF30" s="112">
        <v>13</v>
      </c>
      <c r="AG30" s="112">
        <v>13</v>
      </c>
      <c r="AH30" s="112">
        <v>14</v>
      </c>
      <c r="AI30" s="112">
        <v>357</v>
      </c>
      <c r="AJ30" s="112">
        <v>90</v>
      </c>
      <c r="AK30" s="112">
        <v>90</v>
      </c>
      <c r="AL30" s="112">
        <v>90</v>
      </c>
      <c r="AM30" s="112">
        <v>87</v>
      </c>
    </row>
    <row r="31" spans="1:39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v>0.53672975122006972</v>
      </c>
      <c r="F31" s="37">
        <v>0.46327024877993028</v>
      </c>
      <c r="G31" s="52"/>
      <c r="H31" s="122">
        <v>2041.1999999999998</v>
      </c>
      <c r="I31" s="122">
        <v>510</v>
      </c>
      <c r="J31" s="122">
        <v>170</v>
      </c>
      <c r="K31" s="122"/>
      <c r="L31" s="122">
        <v>170</v>
      </c>
      <c r="M31" s="122"/>
      <c r="N31" s="122">
        <v>170</v>
      </c>
      <c r="O31" s="122">
        <v>510</v>
      </c>
      <c r="P31" s="122">
        <v>510</v>
      </c>
      <c r="Q31" s="122">
        <v>511.19999999999982</v>
      </c>
      <c r="R31" s="43"/>
      <c r="S31" s="43">
        <v>2041.1999999999998</v>
      </c>
      <c r="T31" s="111">
        <v>510</v>
      </c>
      <c r="U31" s="111">
        <v>510</v>
      </c>
      <c r="V31" s="111">
        <v>510</v>
      </c>
      <c r="W31" s="111">
        <v>511.19999999999982</v>
      </c>
      <c r="X31" s="111"/>
      <c r="Y31" s="43">
        <v>2041.1999999999998</v>
      </c>
      <c r="Z31" s="111">
        <v>510</v>
      </c>
      <c r="AA31" s="111">
        <v>510</v>
      </c>
      <c r="AB31" s="111">
        <v>510</v>
      </c>
      <c r="AC31" s="111">
        <v>511.19999999999982</v>
      </c>
      <c r="AD31" s="112">
        <v>1096</v>
      </c>
      <c r="AE31" s="112">
        <v>274</v>
      </c>
      <c r="AF31" s="112">
        <v>274</v>
      </c>
      <c r="AG31" s="112">
        <v>274</v>
      </c>
      <c r="AH31" s="112">
        <v>274</v>
      </c>
      <c r="AI31" s="112">
        <v>945.19999999999982</v>
      </c>
      <c r="AJ31" s="112">
        <v>236</v>
      </c>
      <c r="AK31" s="112">
        <v>236</v>
      </c>
      <c r="AL31" s="112">
        <v>236</v>
      </c>
      <c r="AM31" s="112">
        <v>237.19999999999982</v>
      </c>
    </row>
    <row r="32" spans="1:39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v>0.54520715889820803</v>
      </c>
      <c r="F32" s="37">
        <v>0.45479284110179197</v>
      </c>
      <c r="G32" s="52"/>
      <c r="H32" s="122">
        <v>84</v>
      </c>
      <c r="I32" s="122">
        <v>21</v>
      </c>
      <c r="J32" s="122">
        <v>7</v>
      </c>
      <c r="K32" s="122"/>
      <c r="L32" s="122">
        <v>7</v>
      </c>
      <c r="M32" s="122"/>
      <c r="N32" s="122">
        <v>7</v>
      </c>
      <c r="O32" s="122">
        <v>21</v>
      </c>
      <c r="P32" s="122">
        <v>21</v>
      </c>
      <c r="Q32" s="122">
        <v>21</v>
      </c>
      <c r="R32" s="43"/>
      <c r="S32" s="43">
        <v>84</v>
      </c>
      <c r="T32" s="111">
        <v>21</v>
      </c>
      <c r="U32" s="111">
        <v>21</v>
      </c>
      <c r="V32" s="111">
        <v>21</v>
      </c>
      <c r="W32" s="111">
        <v>21</v>
      </c>
      <c r="X32" s="111"/>
      <c r="Y32" s="43">
        <v>84</v>
      </c>
      <c r="Z32" s="111">
        <v>21</v>
      </c>
      <c r="AA32" s="111">
        <v>21</v>
      </c>
      <c r="AB32" s="111">
        <v>21</v>
      </c>
      <c r="AC32" s="111">
        <v>21</v>
      </c>
      <c r="AD32" s="112">
        <v>46</v>
      </c>
      <c r="AE32" s="112">
        <v>11</v>
      </c>
      <c r="AF32" s="112">
        <v>11</v>
      </c>
      <c r="AG32" s="112">
        <v>11</v>
      </c>
      <c r="AH32" s="112">
        <v>13</v>
      </c>
      <c r="AI32" s="112">
        <v>38</v>
      </c>
      <c r="AJ32" s="112">
        <v>10</v>
      </c>
      <c r="AK32" s="112">
        <v>10</v>
      </c>
      <c r="AL32" s="112">
        <v>10</v>
      </c>
      <c r="AM32" s="112">
        <v>8</v>
      </c>
    </row>
    <row r="33" spans="1:39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v>0.53672975122006972</v>
      </c>
      <c r="F33" s="37">
        <v>0.46327024877993028</v>
      </c>
      <c r="G33" s="52"/>
      <c r="H33" s="122">
        <v>354</v>
      </c>
      <c r="I33" s="122">
        <v>134</v>
      </c>
      <c r="J33" s="122">
        <v>25</v>
      </c>
      <c r="K33" s="122"/>
      <c r="L33" s="122">
        <v>25</v>
      </c>
      <c r="M33" s="122">
        <v>60</v>
      </c>
      <c r="N33" s="122">
        <v>24</v>
      </c>
      <c r="O33" s="122">
        <v>74</v>
      </c>
      <c r="P33" s="122">
        <v>74</v>
      </c>
      <c r="Q33" s="122">
        <v>72</v>
      </c>
      <c r="R33" s="43"/>
      <c r="S33" s="43">
        <v>354</v>
      </c>
      <c r="T33" s="111">
        <v>89</v>
      </c>
      <c r="U33" s="111">
        <v>89</v>
      </c>
      <c r="V33" s="111">
        <v>89</v>
      </c>
      <c r="W33" s="111">
        <v>87</v>
      </c>
      <c r="X33" s="111"/>
      <c r="Y33" s="43">
        <v>354</v>
      </c>
      <c r="Z33" s="111">
        <v>89</v>
      </c>
      <c r="AA33" s="111">
        <v>89</v>
      </c>
      <c r="AB33" s="111">
        <v>89</v>
      </c>
      <c r="AC33" s="111">
        <v>87</v>
      </c>
      <c r="AD33" s="112">
        <v>190</v>
      </c>
      <c r="AE33" s="112">
        <v>48</v>
      </c>
      <c r="AF33" s="112">
        <v>48</v>
      </c>
      <c r="AG33" s="112">
        <v>48</v>
      </c>
      <c r="AH33" s="112">
        <v>46</v>
      </c>
      <c r="AI33" s="112">
        <v>164</v>
      </c>
      <c r="AJ33" s="112">
        <v>41</v>
      </c>
      <c r="AK33" s="112">
        <v>41</v>
      </c>
      <c r="AL33" s="112">
        <v>41</v>
      </c>
      <c r="AM33" s="112">
        <v>41</v>
      </c>
    </row>
    <row r="34" spans="1:39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v>0.53672975122006972</v>
      </c>
      <c r="F34" s="37">
        <v>0.46327024877993028</v>
      </c>
      <c r="G34" s="52"/>
      <c r="H34" s="122">
        <v>2730</v>
      </c>
      <c r="I34" s="122">
        <v>683</v>
      </c>
      <c r="J34" s="122">
        <v>228</v>
      </c>
      <c r="K34" s="122"/>
      <c r="L34" s="122">
        <v>228</v>
      </c>
      <c r="M34" s="122"/>
      <c r="N34" s="122">
        <v>227</v>
      </c>
      <c r="O34" s="122">
        <v>683</v>
      </c>
      <c r="P34" s="122">
        <v>683</v>
      </c>
      <c r="Q34" s="122">
        <v>681</v>
      </c>
      <c r="R34" s="43"/>
      <c r="S34" s="43">
        <v>2730</v>
      </c>
      <c r="T34" s="111">
        <v>683</v>
      </c>
      <c r="U34" s="111">
        <v>683</v>
      </c>
      <c r="V34" s="111">
        <v>683</v>
      </c>
      <c r="W34" s="111">
        <v>681</v>
      </c>
      <c r="X34" s="111"/>
      <c r="Y34" s="43">
        <v>2730</v>
      </c>
      <c r="Z34" s="111">
        <v>683</v>
      </c>
      <c r="AA34" s="111">
        <v>683</v>
      </c>
      <c r="AB34" s="111">
        <v>683</v>
      </c>
      <c r="AC34" s="111">
        <v>681</v>
      </c>
      <c r="AD34" s="112">
        <v>1465</v>
      </c>
      <c r="AE34" s="112">
        <v>367</v>
      </c>
      <c r="AF34" s="112">
        <v>367</v>
      </c>
      <c r="AG34" s="112">
        <v>367</v>
      </c>
      <c r="AH34" s="112">
        <v>364</v>
      </c>
      <c r="AI34" s="112">
        <v>1265</v>
      </c>
      <c r="AJ34" s="112">
        <v>316</v>
      </c>
      <c r="AK34" s="112">
        <v>316</v>
      </c>
      <c r="AL34" s="112">
        <v>316</v>
      </c>
      <c r="AM34" s="112">
        <v>317</v>
      </c>
    </row>
    <row r="35" spans="1:39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v>0.53672975122006972</v>
      </c>
      <c r="F35" s="37">
        <v>0.46327024877993028</v>
      </c>
      <c r="G35" s="52"/>
      <c r="H35" s="122">
        <v>0</v>
      </c>
      <c r="I35" s="122">
        <v>0</v>
      </c>
      <c r="J35" s="122">
        <v>0</v>
      </c>
      <c r="K35" s="122"/>
      <c r="L35" s="122">
        <v>0</v>
      </c>
      <c r="M35" s="122"/>
      <c r="N35" s="122">
        <v>0</v>
      </c>
      <c r="O35" s="122">
        <v>0</v>
      </c>
      <c r="P35" s="122">
        <v>0</v>
      </c>
      <c r="Q35" s="122">
        <v>0</v>
      </c>
      <c r="R35" s="43"/>
      <c r="S35" s="43">
        <v>0</v>
      </c>
      <c r="T35" s="111">
        <v>0</v>
      </c>
      <c r="U35" s="111">
        <v>0</v>
      </c>
      <c r="V35" s="111">
        <v>0</v>
      </c>
      <c r="W35" s="111">
        <v>0</v>
      </c>
      <c r="X35" s="111"/>
      <c r="Y35" s="43">
        <v>0</v>
      </c>
      <c r="Z35" s="111">
        <v>0</v>
      </c>
      <c r="AA35" s="111">
        <v>0</v>
      </c>
      <c r="AB35" s="111">
        <v>0</v>
      </c>
      <c r="AC35" s="111">
        <v>0</v>
      </c>
      <c r="AD35" s="112">
        <v>0</v>
      </c>
      <c r="AE35" s="112">
        <v>0</v>
      </c>
      <c r="AF35" s="112">
        <v>0</v>
      </c>
      <c r="AG35" s="112">
        <v>0</v>
      </c>
      <c r="AH35" s="112">
        <v>0</v>
      </c>
      <c r="AI35" s="112">
        <v>0</v>
      </c>
      <c r="AJ35" s="112">
        <v>0</v>
      </c>
      <c r="AK35" s="112">
        <v>0</v>
      </c>
      <c r="AL35" s="112">
        <v>0</v>
      </c>
      <c r="AM35" s="112">
        <v>0</v>
      </c>
    </row>
    <row r="36" spans="1:39" ht="30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v>0.53672975122006972</v>
      </c>
      <c r="F36" s="37">
        <v>0.46327024877993028</v>
      </c>
      <c r="G36" s="52"/>
      <c r="H36" s="122">
        <v>0</v>
      </c>
      <c r="I36" s="122">
        <v>0</v>
      </c>
      <c r="J36" s="122">
        <v>0</v>
      </c>
      <c r="K36" s="122"/>
      <c r="L36" s="122">
        <v>0</v>
      </c>
      <c r="M36" s="122"/>
      <c r="N36" s="122">
        <v>0</v>
      </c>
      <c r="O36" s="122">
        <v>0</v>
      </c>
      <c r="P36" s="122">
        <v>0</v>
      </c>
      <c r="Q36" s="122">
        <v>0</v>
      </c>
      <c r="R36" s="43"/>
      <c r="S36" s="43">
        <v>0</v>
      </c>
      <c r="T36" s="111">
        <v>0</v>
      </c>
      <c r="U36" s="111">
        <v>0</v>
      </c>
      <c r="V36" s="111">
        <v>0</v>
      </c>
      <c r="W36" s="111">
        <v>0</v>
      </c>
      <c r="X36" s="111"/>
      <c r="Y36" s="43">
        <v>0</v>
      </c>
      <c r="Z36" s="111">
        <v>0</v>
      </c>
      <c r="AA36" s="111">
        <v>0</v>
      </c>
      <c r="AB36" s="111">
        <v>0</v>
      </c>
      <c r="AC36" s="111">
        <v>0</v>
      </c>
      <c r="AD36" s="112">
        <v>0</v>
      </c>
      <c r="AE36" s="112">
        <v>0</v>
      </c>
      <c r="AF36" s="112">
        <v>0</v>
      </c>
      <c r="AG36" s="112">
        <v>0</v>
      </c>
      <c r="AH36" s="112">
        <v>0</v>
      </c>
      <c r="AI36" s="112">
        <v>0</v>
      </c>
      <c r="AJ36" s="112">
        <v>0</v>
      </c>
      <c r="AK36" s="112">
        <v>0</v>
      </c>
      <c r="AL36" s="112">
        <v>0</v>
      </c>
      <c r="AM36" s="112">
        <v>0</v>
      </c>
    </row>
    <row r="37" spans="1:39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v>0.53672975122006972</v>
      </c>
      <c r="F37" s="37">
        <v>0.46327024877993028</v>
      </c>
      <c r="G37" s="52"/>
      <c r="H37" s="122">
        <v>0</v>
      </c>
      <c r="I37" s="122">
        <v>0</v>
      </c>
      <c r="J37" s="122">
        <v>0</v>
      </c>
      <c r="K37" s="122"/>
      <c r="L37" s="122">
        <v>0</v>
      </c>
      <c r="M37" s="122"/>
      <c r="N37" s="122">
        <v>0</v>
      </c>
      <c r="O37" s="122">
        <v>0</v>
      </c>
      <c r="P37" s="122">
        <v>0</v>
      </c>
      <c r="Q37" s="122">
        <v>0</v>
      </c>
      <c r="R37" s="43"/>
      <c r="S37" s="43">
        <v>0</v>
      </c>
      <c r="T37" s="111">
        <v>0</v>
      </c>
      <c r="U37" s="111">
        <v>0</v>
      </c>
      <c r="V37" s="111">
        <v>0</v>
      </c>
      <c r="W37" s="111">
        <v>0</v>
      </c>
      <c r="X37" s="111"/>
      <c r="Y37" s="43">
        <v>0</v>
      </c>
      <c r="Z37" s="111">
        <v>0</v>
      </c>
      <c r="AA37" s="111">
        <v>0</v>
      </c>
      <c r="AB37" s="111">
        <v>0</v>
      </c>
      <c r="AC37" s="111">
        <v>0</v>
      </c>
      <c r="AD37" s="112">
        <v>0</v>
      </c>
      <c r="AE37" s="112">
        <v>0</v>
      </c>
      <c r="AF37" s="112">
        <v>0</v>
      </c>
      <c r="AG37" s="112">
        <v>0</v>
      </c>
      <c r="AH37" s="112">
        <v>0</v>
      </c>
      <c r="AI37" s="112">
        <v>0</v>
      </c>
      <c r="AJ37" s="112">
        <v>0</v>
      </c>
      <c r="AK37" s="112">
        <v>0</v>
      </c>
      <c r="AL37" s="112">
        <v>0</v>
      </c>
      <c r="AM37" s="112">
        <v>0</v>
      </c>
    </row>
    <row r="38" spans="1:39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v>0.53672975122006972</v>
      </c>
      <c r="F38" s="37">
        <v>0.46327024877993028</v>
      </c>
      <c r="G38" s="52"/>
      <c r="H38" s="122">
        <v>0</v>
      </c>
      <c r="I38" s="122">
        <v>0</v>
      </c>
      <c r="J38" s="122">
        <v>0</v>
      </c>
      <c r="K38" s="122"/>
      <c r="L38" s="122">
        <v>0</v>
      </c>
      <c r="M38" s="122"/>
      <c r="N38" s="122">
        <v>0</v>
      </c>
      <c r="O38" s="122">
        <v>0</v>
      </c>
      <c r="P38" s="122">
        <v>0</v>
      </c>
      <c r="Q38" s="122">
        <v>0</v>
      </c>
      <c r="R38" s="43"/>
      <c r="S38" s="43">
        <v>0</v>
      </c>
      <c r="T38" s="111">
        <v>0</v>
      </c>
      <c r="U38" s="111">
        <v>0</v>
      </c>
      <c r="V38" s="111">
        <v>0</v>
      </c>
      <c r="W38" s="111">
        <v>0</v>
      </c>
      <c r="X38" s="111"/>
      <c r="Y38" s="43">
        <v>0</v>
      </c>
      <c r="Z38" s="111">
        <v>0</v>
      </c>
      <c r="AA38" s="111">
        <v>0</v>
      </c>
      <c r="AB38" s="111">
        <v>0</v>
      </c>
      <c r="AC38" s="111">
        <v>0</v>
      </c>
      <c r="AD38" s="112">
        <v>0</v>
      </c>
      <c r="AE38" s="112">
        <v>0</v>
      </c>
      <c r="AF38" s="112">
        <v>0</v>
      </c>
      <c r="AG38" s="112">
        <v>0</v>
      </c>
      <c r="AH38" s="112">
        <v>0</v>
      </c>
      <c r="AI38" s="112">
        <v>0</v>
      </c>
      <c r="AJ38" s="112">
        <v>0</v>
      </c>
      <c r="AK38" s="112">
        <v>0</v>
      </c>
      <c r="AL38" s="112">
        <v>0</v>
      </c>
      <c r="AM38" s="112">
        <v>0</v>
      </c>
    </row>
    <row r="39" spans="1:39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v>0.53672975122006972</v>
      </c>
      <c r="F39" s="37">
        <v>0.46327024877993028</v>
      </c>
      <c r="G39" s="52"/>
      <c r="H39" s="122">
        <v>0</v>
      </c>
      <c r="I39" s="122">
        <v>0</v>
      </c>
      <c r="J39" s="122">
        <v>0</v>
      </c>
      <c r="K39" s="122"/>
      <c r="L39" s="122">
        <v>0</v>
      </c>
      <c r="M39" s="122"/>
      <c r="N39" s="122">
        <v>0</v>
      </c>
      <c r="O39" s="122">
        <v>0</v>
      </c>
      <c r="P39" s="122">
        <v>0</v>
      </c>
      <c r="Q39" s="122">
        <v>0</v>
      </c>
      <c r="R39" s="43"/>
      <c r="S39" s="43">
        <v>0</v>
      </c>
      <c r="T39" s="111">
        <v>0</v>
      </c>
      <c r="U39" s="111">
        <v>0</v>
      </c>
      <c r="V39" s="111">
        <v>0</v>
      </c>
      <c r="W39" s="111">
        <v>0</v>
      </c>
      <c r="X39" s="111"/>
      <c r="Y39" s="43">
        <v>0</v>
      </c>
      <c r="Z39" s="111">
        <v>0</v>
      </c>
      <c r="AA39" s="111">
        <v>0</v>
      </c>
      <c r="AB39" s="111">
        <v>0</v>
      </c>
      <c r="AC39" s="111">
        <v>0</v>
      </c>
      <c r="AD39" s="112">
        <v>0</v>
      </c>
      <c r="AE39" s="112">
        <v>0</v>
      </c>
      <c r="AF39" s="112">
        <v>0</v>
      </c>
      <c r="AG39" s="112">
        <v>0</v>
      </c>
      <c r="AH39" s="112">
        <v>0</v>
      </c>
      <c r="AI39" s="112">
        <v>0</v>
      </c>
      <c r="AJ39" s="112">
        <v>0</v>
      </c>
      <c r="AK39" s="112">
        <v>0</v>
      </c>
      <c r="AL39" s="112">
        <v>0</v>
      </c>
      <c r="AM39" s="112">
        <v>0</v>
      </c>
    </row>
    <row r="40" spans="1:39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v>0.53672975122006972</v>
      </c>
      <c r="F40" s="37">
        <v>0.46327024877993028</v>
      </c>
      <c r="G40" s="52"/>
      <c r="H40" s="122">
        <v>0</v>
      </c>
      <c r="I40" s="122">
        <v>0</v>
      </c>
      <c r="J40" s="122">
        <v>0</v>
      </c>
      <c r="K40" s="122"/>
      <c r="L40" s="122">
        <v>0</v>
      </c>
      <c r="M40" s="122"/>
      <c r="N40" s="122">
        <v>0</v>
      </c>
      <c r="O40" s="122">
        <v>0</v>
      </c>
      <c r="P40" s="122">
        <v>0</v>
      </c>
      <c r="Q40" s="122">
        <v>0</v>
      </c>
      <c r="R40" s="43"/>
      <c r="S40" s="43">
        <v>0</v>
      </c>
      <c r="T40" s="111">
        <v>0</v>
      </c>
      <c r="U40" s="111">
        <v>0</v>
      </c>
      <c r="V40" s="111">
        <v>0</v>
      </c>
      <c r="W40" s="111">
        <v>0</v>
      </c>
      <c r="X40" s="111"/>
      <c r="Y40" s="43">
        <v>0</v>
      </c>
      <c r="Z40" s="111">
        <v>0</v>
      </c>
      <c r="AA40" s="111">
        <v>0</v>
      </c>
      <c r="AB40" s="111">
        <v>0</v>
      </c>
      <c r="AC40" s="111">
        <v>0</v>
      </c>
      <c r="AD40" s="112">
        <v>0</v>
      </c>
      <c r="AE40" s="112">
        <v>0</v>
      </c>
      <c r="AF40" s="112">
        <v>0</v>
      </c>
      <c r="AG40" s="112">
        <v>0</v>
      </c>
      <c r="AH40" s="112">
        <v>0</v>
      </c>
      <c r="AI40" s="112">
        <v>0</v>
      </c>
      <c r="AJ40" s="112">
        <v>0</v>
      </c>
      <c r="AK40" s="112">
        <v>0</v>
      </c>
      <c r="AL40" s="112">
        <v>0</v>
      </c>
      <c r="AM40" s="112">
        <v>0</v>
      </c>
    </row>
    <row r="41" spans="1:39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v>0.83621345477214371</v>
      </c>
      <c r="F41" s="37">
        <v>0.16378654522785629</v>
      </c>
      <c r="G41" s="52"/>
      <c r="H41" s="122">
        <v>60</v>
      </c>
      <c r="I41" s="122">
        <v>15</v>
      </c>
      <c r="J41" s="122">
        <v>5</v>
      </c>
      <c r="K41" s="122"/>
      <c r="L41" s="122">
        <v>5</v>
      </c>
      <c r="M41" s="122"/>
      <c r="N41" s="122">
        <v>5</v>
      </c>
      <c r="O41" s="122">
        <v>15</v>
      </c>
      <c r="P41" s="122">
        <v>15</v>
      </c>
      <c r="Q41" s="122">
        <v>15</v>
      </c>
      <c r="R41" s="43"/>
      <c r="S41" s="43">
        <v>60</v>
      </c>
      <c r="T41" s="111">
        <v>15</v>
      </c>
      <c r="U41" s="111">
        <v>15</v>
      </c>
      <c r="V41" s="111">
        <v>15</v>
      </c>
      <c r="W41" s="111">
        <v>15</v>
      </c>
      <c r="X41" s="111"/>
      <c r="Y41" s="43">
        <v>60</v>
      </c>
      <c r="Z41" s="111">
        <v>15</v>
      </c>
      <c r="AA41" s="111">
        <v>15</v>
      </c>
      <c r="AB41" s="111">
        <v>15</v>
      </c>
      <c r="AC41" s="111">
        <v>15</v>
      </c>
      <c r="AD41" s="112">
        <v>50</v>
      </c>
      <c r="AE41" s="112">
        <v>13</v>
      </c>
      <c r="AF41" s="112">
        <v>13</v>
      </c>
      <c r="AG41" s="112">
        <v>13</v>
      </c>
      <c r="AH41" s="112">
        <v>11</v>
      </c>
      <c r="AI41" s="112">
        <v>10</v>
      </c>
      <c r="AJ41" s="112">
        <v>2</v>
      </c>
      <c r="AK41" s="112">
        <v>2</v>
      </c>
      <c r="AL41" s="112">
        <v>2</v>
      </c>
      <c r="AM41" s="112">
        <v>4</v>
      </c>
    </row>
    <row r="42" spans="1:39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v>0.74116272275781481</v>
      </c>
      <c r="F42" s="37">
        <v>0.25883727724218519</v>
      </c>
      <c r="G42" s="52">
        <v>27384</v>
      </c>
      <c r="H42" s="122">
        <v>112</v>
      </c>
      <c r="I42" s="122">
        <v>28</v>
      </c>
      <c r="J42" s="122">
        <v>9</v>
      </c>
      <c r="K42" s="122"/>
      <c r="L42" s="122">
        <v>10</v>
      </c>
      <c r="M42" s="122"/>
      <c r="N42" s="122">
        <v>9</v>
      </c>
      <c r="O42" s="122">
        <v>28</v>
      </c>
      <c r="P42" s="122">
        <v>28</v>
      </c>
      <c r="Q42" s="122">
        <v>28</v>
      </c>
      <c r="R42" s="43"/>
      <c r="S42" s="43">
        <v>112</v>
      </c>
      <c r="T42" s="111">
        <v>28</v>
      </c>
      <c r="U42" s="111">
        <v>28</v>
      </c>
      <c r="V42" s="111">
        <v>28</v>
      </c>
      <c r="W42" s="111">
        <v>28</v>
      </c>
      <c r="X42" s="111"/>
      <c r="Y42" s="43">
        <v>112</v>
      </c>
      <c r="Z42" s="111">
        <v>28</v>
      </c>
      <c r="AA42" s="111">
        <v>28</v>
      </c>
      <c r="AB42" s="111">
        <v>28</v>
      </c>
      <c r="AC42" s="111">
        <v>28</v>
      </c>
      <c r="AD42" s="112">
        <v>83</v>
      </c>
      <c r="AE42" s="112">
        <v>21</v>
      </c>
      <c r="AF42" s="112">
        <v>21</v>
      </c>
      <c r="AG42" s="112">
        <v>21</v>
      </c>
      <c r="AH42" s="112">
        <v>20</v>
      </c>
      <c r="AI42" s="112">
        <v>29</v>
      </c>
      <c r="AJ42" s="112">
        <v>7</v>
      </c>
      <c r="AK42" s="112">
        <v>7</v>
      </c>
      <c r="AL42" s="112">
        <v>7</v>
      </c>
      <c r="AM42" s="112">
        <v>8</v>
      </c>
    </row>
    <row r="43" spans="1:39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v>0.85350083657091003</v>
      </c>
      <c r="F43" s="37">
        <v>0.14649916342908997</v>
      </c>
      <c r="G43" s="52">
        <v>70526</v>
      </c>
      <c r="H43" s="122">
        <v>1432</v>
      </c>
      <c r="I43" s="122">
        <v>208</v>
      </c>
      <c r="J43" s="122">
        <v>136</v>
      </c>
      <c r="K43" s="122"/>
      <c r="L43" s="122">
        <v>136</v>
      </c>
      <c r="M43" s="122">
        <v>-200</v>
      </c>
      <c r="N43" s="122">
        <v>136</v>
      </c>
      <c r="O43" s="122">
        <v>408</v>
      </c>
      <c r="P43" s="122">
        <v>408</v>
      </c>
      <c r="Q43" s="122">
        <v>408</v>
      </c>
      <c r="R43" s="43"/>
      <c r="S43" s="43">
        <v>1432</v>
      </c>
      <c r="T43" s="111">
        <v>358</v>
      </c>
      <c r="U43" s="111">
        <v>358</v>
      </c>
      <c r="V43" s="111">
        <v>358</v>
      </c>
      <c r="W43" s="111">
        <v>358</v>
      </c>
      <c r="X43" s="111">
        <v>-600</v>
      </c>
      <c r="Y43" s="43">
        <v>832</v>
      </c>
      <c r="Z43" s="111">
        <v>358</v>
      </c>
      <c r="AA43" s="111">
        <v>358</v>
      </c>
      <c r="AB43" s="111">
        <v>58</v>
      </c>
      <c r="AC43" s="111">
        <v>58</v>
      </c>
      <c r="AD43" s="112">
        <v>710</v>
      </c>
      <c r="AE43" s="112">
        <v>306</v>
      </c>
      <c r="AF43" s="112">
        <v>306</v>
      </c>
      <c r="AG43" s="112">
        <v>50</v>
      </c>
      <c r="AH43" s="112">
        <v>48</v>
      </c>
      <c r="AI43" s="112">
        <v>122</v>
      </c>
      <c r="AJ43" s="112">
        <v>52</v>
      </c>
      <c r="AK43" s="112">
        <v>52</v>
      </c>
      <c r="AL43" s="112">
        <v>8</v>
      </c>
      <c r="AM43" s="112">
        <v>10</v>
      </c>
    </row>
    <row r="44" spans="1:39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v>0.84297417297229693</v>
      </c>
      <c r="F44" s="37">
        <v>0.15702582702770307</v>
      </c>
      <c r="G44" s="52">
        <v>112028</v>
      </c>
      <c r="H44" s="122">
        <v>3366</v>
      </c>
      <c r="I44" s="122">
        <v>950</v>
      </c>
      <c r="J44" s="122">
        <v>269</v>
      </c>
      <c r="K44" s="122"/>
      <c r="L44" s="122">
        <v>269</v>
      </c>
      <c r="M44" s="122">
        <v>144</v>
      </c>
      <c r="N44" s="122">
        <v>268</v>
      </c>
      <c r="O44" s="122">
        <v>806</v>
      </c>
      <c r="P44" s="122">
        <v>806</v>
      </c>
      <c r="Q44" s="122">
        <v>804</v>
      </c>
      <c r="R44" s="43"/>
      <c r="S44" s="43">
        <v>3366</v>
      </c>
      <c r="T44" s="111">
        <v>842</v>
      </c>
      <c r="U44" s="111">
        <v>842</v>
      </c>
      <c r="V44" s="111">
        <v>842</v>
      </c>
      <c r="W44" s="111">
        <v>840</v>
      </c>
      <c r="X44" s="111"/>
      <c r="Y44" s="43">
        <v>3366</v>
      </c>
      <c r="Z44" s="111">
        <v>842</v>
      </c>
      <c r="AA44" s="111">
        <v>842</v>
      </c>
      <c r="AB44" s="111">
        <v>842</v>
      </c>
      <c r="AC44" s="111">
        <v>840</v>
      </c>
      <c r="AD44" s="112">
        <v>2837</v>
      </c>
      <c r="AE44" s="112">
        <v>710</v>
      </c>
      <c r="AF44" s="112">
        <v>710</v>
      </c>
      <c r="AG44" s="112">
        <v>710</v>
      </c>
      <c r="AH44" s="112">
        <v>707</v>
      </c>
      <c r="AI44" s="112">
        <v>529</v>
      </c>
      <c r="AJ44" s="112">
        <v>132</v>
      </c>
      <c r="AK44" s="112">
        <v>132</v>
      </c>
      <c r="AL44" s="112">
        <v>132</v>
      </c>
      <c r="AM44" s="112">
        <v>133</v>
      </c>
    </row>
    <row r="45" spans="1:39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v>0.81468540747096441</v>
      </c>
      <c r="F45" s="37">
        <v>0.18531459252903559</v>
      </c>
      <c r="G45" s="52">
        <v>113051</v>
      </c>
      <c r="H45" s="122">
        <v>2761</v>
      </c>
      <c r="I45" s="122">
        <v>822</v>
      </c>
      <c r="J45" s="122">
        <v>216</v>
      </c>
      <c r="K45" s="122">
        <v>175</v>
      </c>
      <c r="L45" s="122">
        <v>391</v>
      </c>
      <c r="M45" s="122"/>
      <c r="N45" s="122">
        <v>215</v>
      </c>
      <c r="O45" s="122">
        <v>647</v>
      </c>
      <c r="P45" s="122">
        <v>647</v>
      </c>
      <c r="Q45" s="122">
        <v>645</v>
      </c>
      <c r="R45" s="43">
        <v>500</v>
      </c>
      <c r="S45" s="43">
        <v>3261</v>
      </c>
      <c r="T45" s="111">
        <v>1065</v>
      </c>
      <c r="U45" s="111">
        <v>815</v>
      </c>
      <c r="V45" s="111">
        <v>690</v>
      </c>
      <c r="W45" s="111">
        <v>691</v>
      </c>
      <c r="X45" s="111">
        <v>1100</v>
      </c>
      <c r="Y45" s="43">
        <v>4361</v>
      </c>
      <c r="Z45" s="111">
        <v>1065</v>
      </c>
      <c r="AA45" s="111">
        <v>815</v>
      </c>
      <c r="AB45" s="111">
        <v>1240</v>
      </c>
      <c r="AC45" s="111">
        <v>1241</v>
      </c>
      <c r="AD45" s="112">
        <v>3553</v>
      </c>
      <c r="AE45" s="112">
        <v>868</v>
      </c>
      <c r="AF45" s="112">
        <v>664</v>
      </c>
      <c r="AG45" s="112">
        <v>1010</v>
      </c>
      <c r="AH45" s="112">
        <v>1011</v>
      </c>
      <c r="AI45" s="112">
        <v>808</v>
      </c>
      <c r="AJ45" s="112">
        <v>197</v>
      </c>
      <c r="AK45" s="112">
        <v>151</v>
      </c>
      <c r="AL45" s="112">
        <v>230</v>
      </c>
      <c r="AM45" s="112">
        <v>230</v>
      </c>
    </row>
    <row r="46" spans="1:39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v>0.54520715889820803</v>
      </c>
      <c r="F46" s="37">
        <v>0.45479284110179197</v>
      </c>
      <c r="G46" s="52"/>
      <c r="H46" s="122">
        <v>0</v>
      </c>
      <c r="I46" s="122">
        <v>0</v>
      </c>
      <c r="J46" s="122">
        <v>0</v>
      </c>
      <c r="K46" s="122"/>
      <c r="L46" s="122">
        <v>0</v>
      </c>
      <c r="M46" s="122"/>
      <c r="N46" s="122">
        <v>0</v>
      </c>
      <c r="O46" s="122">
        <v>0</v>
      </c>
      <c r="P46" s="122">
        <v>0</v>
      </c>
      <c r="Q46" s="122">
        <v>0</v>
      </c>
      <c r="R46" s="43"/>
      <c r="S46" s="43">
        <v>0</v>
      </c>
      <c r="T46" s="111">
        <v>0</v>
      </c>
      <c r="U46" s="111">
        <v>0</v>
      </c>
      <c r="V46" s="111">
        <v>0</v>
      </c>
      <c r="W46" s="111">
        <v>0</v>
      </c>
      <c r="X46" s="111"/>
      <c r="Y46" s="43">
        <v>0</v>
      </c>
      <c r="Z46" s="111">
        <v>0</v>
      </c>
      <c r="AA46" s="111">
        <v>0</v>
      </c>
      <c r="AB46" s="111">
        <v>0</v>
      </c>
      <c r="AC46" s="111">
        <v>0</v>
      </c>
      <c r="AD46" s="112">
        <v>0</v>
      </c>
      <c r="AE46" s="112">
        <v>0</v>
      </c>
      <c r="AF46" s="112">
        <v>0</v>
      </c>
      <c r="AG46" s="112">
        <v>0</v>
      </c>
      <c r="AH46" s="112">
        <v>0</v>
      </c>
      <c r="AI46" s="112">
        <v>0</v>
      </c>
      <c r="AJ46" s="112">
        <v>0</v>
      </c>
      <c r="AK46" s="112">
        <v>0</v>
      </c>
      <c r="AL46" s="112">
        <v>0</v>
      </c>
      <c r="AM46" s="112">
        <v>0</v>
      </c>
    </row>
    <row r="47" spans="1:39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v>0.53444598436279789</v>
      </c>
      <c r="F47" s="37">
        <v>0.46555401563720211</v>
      </c>
      <c r="G47" s="52"/>
      <c r="H47" s="122">
        <v>0</v>
      </c>
      <c r="I47" s="122">
        <v>0</v>
      </c>
      <c r="J47" s="122">
        <v>0</v>
      </c>
      <c r="K47" s="122"/>
      <c r="L47" s="122">
        <v>0</v>
      </c>
      <c r="M47" s="122"/>
      <c r="N47" s="122">
        <v>0</v>
      </c>
      <c r="O47" s="122">
        <v>0</v>
      </c>
      <c r="P47" s="122">
        <v>0</v>
      </c>
      <c r="Q47" s="122">
        <v>0</v>
      </c>
      <c r="R47" s="43"/>
      <c r="S47" s="43">
        <v>0</v>
      </c>
      <c r="T47" s="111">
        <v>0</v>
      </c>
      <c r="U47" s="111">
        <v>0</v>
      </c>
      <c r="V47" s="111">
        <v>0</v>
      </c>
      <c r="W47" s="111">
        <v>0</v>
      </c>
      <c r="X47" s="111"/>
      <c r="Y47" s="43">
        <v>0</v>
      </c>
      <c r="Z47" s="111">
        <v>0</v>
      </c>
      <c r="AA47" s="111">
        <v>0</v>
      </c>
      <c r="AB47" s="111">
        <v>0</v>
      </c>
      <c r="AC47" s="111">
        <v>0</v>
      </c>
      <c r="AD47" s="112">
        <v>0</v>
      </c>
      <c r="AE47" s="112">
        <v>0</v>
      </c>
      <c r="AF47" s="112">
        <v>0</v>
      </c>
      <c r="AG47" s="112">
        <v>0</v>
      </c>
      <c r="AH47" s="112">
        <v>0</v>
      </c>
      <c r="AI47" s="112">
        <v>0</v>
      </c>
      <c r="AJ47" s="112">
        <v>0</v>
      </c>
      <c r="AK47" s="112">
        <v>0</v>
      </c>
      <c r="AL47" s="112">
        <v>0</v>
      </c>
      <c r="AM47" s="112">
        <v>0</v>
      </c>
    </row>
    <row r="48" spans="1:39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v>0.43382559774964841</v>
      </c>
      <c r="F48" s="37">
        <v>0.56617440225035165</v>
      </c>
      <c r="G48" s="52">
        <v>14220</v>
      </c>
      <c r="H48" s="122">
        <v>272</v>
      </c>
      <c r="I48" s="122">
        <v>27</v>
      </c>
      <c r="J48" s="122">
        <v>27</v>
      </c>
      <c r="K48" s="122"/>
      <c r="L48" s="122">
        <v>28</v>
      </c>
      <c r="M48" s="122">
        <v>-55</v>
      </c>
      <c r="N48" s="122">
        <v>27</v>
      </c>
      <c r="O48" s="122">
        <v>82</v>
      </c>
      <c r="P48" s="122">
        <v>82</v>
      </c>
      <c r="Q48" s="122">
        <v>81</v>
      </c>
      <c r="R48" s="43"/>
      <c r="S48" s="43">
        <v>272</v>
      </c>
      <c r="T48" s="111">
        <v>68</v>
      </c>
      <c r="U48" s="111">
        <v>68</v>
      </c>
      <c r="V48" s="111">
        <v>68</v>
      </c>
      <c r="W48" s="111">
        <v>68</v>
      </c>
      <c r="X48" s="111"/>
      <c r="Y48" s="43">
        <v>272</v>
      </c>
      <c r="Z48" s="111">
        <v>68</v>
      </c>
      <c r="AA48" s="111">
        <v>68</v>
      </c>
      <c r="AB48" s="111">
        <v>68</v>
      </c>
      <c r="AC48" s="111">
        <v>68</v>
      </c>
      <c r="AD48" s="112">
        <v>118</v>
      </c>
      <c r="AE48" s="112">
        <v>30</v>
      </c>
      <c r="AF48" s="112">
        <v>30</v>
      </c>
      <c r="AG48" s="112">
        <v>30</v>
      </c>
      <c r="AH48" s="112">
        <v>28</v>
      </c>
      <c r="AI48" s="112">
        <v>154</v>
      </c>
      <c r="AJ48" s="112">
        <v>38</v>
      </c>
      <c r="AK48" s="112">
        <v>38</v>
      </c>
      <c r="AL48" s="112">
        <v>38</v>
      </c>
      <c r="AM48" s="112">
        <v>40</v>
      </c>
    </row>
    <row r="49" spans="1:39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v>0.4304814287422416</v>
      </c>
      <c r="F49" s="37">
        <v>0.5695185712577584</v>
      </c>
      <c r="G49" s="52"/>
      <c r="H49" s="122">
        <v>0</v>
      </c>
      <c r="I49" s="122">
        <v>0</v>
      </c>
      <c r="J49" s="122">
        <v>0</v>
      </c>
      <c r="K49" s="122"/>
      <c r="L49" s="122">
        <v>0</v>
      </c>
      <c r="M49" s="122"/>
      <c r="N49" s="122">
        <v>0</v>
      </c>
      <c r="O49" s="122">
        <v>0</v>
      </c>
      <c r="P49" s="122">
        <v>0</v>
      </c>
      <c r="Q49" s="122">
        <v>0</v>
      </c>
      <c r="R49" s="43"/>
      <c r="S49" s="43">
        <v>0</v>
      </c>
      <c r="T49" s="111">
        <v>0</v>
      </c>
      <c r="U49" s="111">
        <v>0</v>
      </c>
      <c r="V49" s="111">
        <v>0</v>
      </c>
      <c r="W49" s="111">
        <v>0</v>
      </c>
      <c r="X49" s="111"/>
      <c r="Y49" s="43">
        <v>0</v>
      </c>
      <c r="Z49" s="111">
        <v>0</v>
      </c>
      <c r="AA49" s="111">
        <v>0</v>
      </c>
      <c r="AB49" s="111">
        <v>0</v>
      </c>
      <c r="AC49" s="111">
        <v>0</v>
      </c>
      <c r="AD49" s="112">
        <v>0</v>
      </c>
      <c r="AE49" s="112">
        <v>0</v>
      </c>
      <c r="AF49" s="112">
        <v>0</v>
      </c>
      <c r="AG49" s="112">
        <v>0</v>
      </c>
      <c r="AH49" s="112">
        <v>0</v>
      </c>
      <c r="AI49" s="112">
        <v>0</v>
      </c>
      <c r="AJ49" s="112">
        <v>0</v>
      </c>
      <c r="AK49" s="112">
        <v>0</v>
      </c>
      <c r="AL49" s="112">
        <v>0</v>
      </c>
      <c r="AM49" s="112">
        <v>0</v>
      </c>
    </row>
    <row r="50" spans="1:39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v>0.44104957786290772</v>
      </c>
      <c r="F50" s="37">
        <v>0.55895042213709223</v>
      </c>
      <c r="G50" s="52">
        <v>53774</v>
      </c>
      <c r="H50" s="122">
        <v>1200</v>
      </c>
      <c r="I50" s="122">
        <v>272</v>
      </c>
      <c r="J50" s="122">
        <v>103</v>
      </c>
      <c r="K50" s="122"/>
      <c r="L50" s="122">
        <v>103</v>
      </c>
      <c r="M50" s="122">
        <v>-37</v>
      </c>
      <c r="N50" s="122">
        <v>103</v>
      </c>
      <c r="O50" s="122">
        <v>309</v>
      </c>
      <c r="P50" s="122">
        <v>309</v>
      </c>
      <c r="Q50" s="122">
        <v>310</v>
      </c>
      <c r="R50" s="43"/>
      <c r="S50" s="43">
        <v>1200</v>
      </c>
      <c r="T50" s="111">
        <v>300</v>
      </c>
      <c r="U50" s="111">
        <v>300</v>
      </c>
      <c r="V50" s="111">
        <v>300</v>
      </c>
      <c r="W50" s="111">
        <v>300</v>
      </c>
      <c r="X50" s="111">
        <v>-76</v>
      </c>
      <c r="Y50" s="43">
        <v>1124</v>
      </c>
      <c r="Z50" s="111">
        <v>300</v>
      </c>
      <c r="AA50" s="111">
        <v>300</v>
      </c>
      <c r="AB50" s="111">
        <v>262</v>
      </c>
      <c r="AC50" s="111">
        <v>262</v>
      </c>
      <c r="AD50" s="112">
        <v>496</v>
      </c>
      <c r="AE50" s="112">
        <v>132</v>
      </c>
      <c r="AF50" s="112">
        <v>132</v>
      </c>
      <c r="AG50" s="112">
        <v>116</v>
      </c>
      <c r="AH50" s="112">
        <v>116</v>
      </c>
      <c r="AI50" s="112">
        <v>628</v>
      </c>
      <c r="AJ50" s="112">
        <v>168</v>
      </c>
      <c r="AK50" s="112">
        <v>168</v>
      </c>
      <c r="AL50" s="112">
        <v>146</v>
      </c>
      <c r="AM50" s="112">
        <v>146</v>
      </c>
    </row>
    <row r="51" spans="1:39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v>0.85633633633633632</v>
      </c>
      <c r="F51" s="37">
        <v>0.14366366366366368</v>
      </c>
      <c r="G51" s="52">
        <v>8325</v>
      </c>
      <c r="H51" s="122">
        <v>225</v>
      </c>
      <c r="I51" s="122">
        <v>56</v>
      </c>
      <c r="J51" s="122">
        <v>19</v>
      </c>
      <c r="K51" s="122"/>
      <c r="L51" s="122">
        <v>19</v>
      </c>
      <c r="M51" s="122"/>
      <c r="N51" s="122">
        <v>18</v>
      </c>
      <c r="O51" s="122">
        <v>56</v>
      </c>
      <c r="P51" s="122">
        <v>56</v>
      </c>
      <c r="Q51" s="122">
        <v>57</v>
      </c>
      <c r="R51" s="43"/>
      <c r="S51" s="43">
        <v>225</v>
      </c>
      <c r="T51" s="111">
        <v>56</v>
      </c>
      <c r="U51" s="111">
        <v>56</v>
      </c>
      <c r="V51" s="111">
        <v>56</v>
      </c>
      <c r="W51" s="111">
        <v>57</v>
      </c>
      <c r="X51" s="111"/>
      <c r="Y51" s="43">
        <v>225</v>
      </c>
      <c r="Z51" s="111">
        <v>56</v>
      </c>
      <c r="AA51" s="111">
        <v>56</v>
      </c>
      <c r="AB51" s="111">
        <v>56</v>
      </c>
      <c r="AC51" s="111">
        <v>57</v>
      </c>
      <c r="AD51" s="112">
        <v>193</v>
      </c>
      <c r="AE51" s="112">
        <v>48</v>
      </c>
      <c r="AF51" s="112">
        <v>48</v>
      </c>
      <c r="AG51" s="112">
        <v>48</v>
      </c>
      <c r="AH51" s="112">
        <v>49</v>
      </c>
      <c r="AI51" s="112">
        <v>32</v>
      </c>
      <c r="AJ51" s="112">
        <v>8</v>
      </c>
      <c r="AK51" s="112">
        <v>8</v>
      </c>
      <c r="AL51" s="112">
        <v>8</v>
      </c>
      <c r="AM51" s="112">
        <v>8</v>
      </c>
    </row>
    <row r="52" spans="1:39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v>0.53672975122006972</v>
      </c>
      <c r="F52" s="37">
        <v>0.46327024877993028</v>
      </c>
      <c r="G52" s="52"/>
      <c r="H52" s="122">
        <v>12</v>
      </c>
      <c r="I52" s="122">
        <v>3</v>
      </c>
      <c r="J52" s="122">
        <v>1</v>
      </c>
      <c r="K52" s="122"/>
      <c r="L52" s="122">
        <v>1</v>
      </c>
      <c r="M52" s="122"/>
      <c r="N52" s="122">
        <v>1</v>
      </c>
      <c r="O52" s="122">
        <v>3</v>
      </c>
      <c r="P52" s="122">
        <v>3</v>
      </c>
      <c r="Q52" s="122">
        <v>3</v>
      </c>
      <c r="R52" s="43"/>
      <c r="S52" s="43">
        <v>12</v>
      </c>
      <c r="T52" s="111">
        <v>3</v>
      </c>
      <c r="U52" s="111">
        <v>3</v>
      </c>
      <c r="V52" s="111">
        <v>3</v>
      </c>
      <c r="W52" s="111">
        <v>3</v>
      </c>
      <c r="X52" s="111"/>
      <c r="Y52" s="43">
        <v>12</v>
      </c>
      <c r="Z52" s="111">
        <v>3</v>
      </c>
      <c r="AA52" s="111">
        <v>3</v>
      </c>
      <c r="AB52" s="111">
        <v>3</v>
      </c>
      <c r="AC52" s="111">
        <v>3</v>
      </c>
      <c r="AD52" s="112">
        <v>6</v>
      </c>
      <c r="AE52" s="112">
        <v>2</v>
      </c>
      <c r="AF52" s="112">
        <v>2</v>
      </c>
      <c r="AG52" s="112">
        <v>2</v>
      </c>
      <c r="AH52" s="112">
        <v>0</v>
      </c>
      <c r="AI52" s="112">
        <v>6</v>
      </c>
      <c r="AJ52" s="112">
        <v>1</v>
      </c>
      <c r="AK52" s="112">
        <v>1</v>
      </c>
      <c r="AL52" s="112">
        <v>1</v>
      </c>
      <c r="AM52" s="112">
        <v>3</v>
      </c>
    </row>
    <row r="53" spans="1:39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v>0.53672975122006972</v>
      </c>
      <c r="F53" s="37">
        <v>0.46327024877993028</v>
      </c>
      <c r="G53" s="52"/>
      <c r="H53" s="122">
        <v>165.60000000000002</v>
      </c>
      <c r="I53" s="122">
        <v>41</v>
      </c>
      <c r="J53" s="122">
        <v>14</v>
      </c>
      <c r="K53" s="122"/>
      <c r="L53" s="122">
        <v>14</v>
      </c>
      <c r="M53" s="122"/>
      <c r="N53" s="122">
        <v>13</v>
      </c>
      <c r="O53" s="122">
        <v>41</v>
      </c>
      <c r="P53" s="122">
        <v>41</v>
      </c>
      <c r="Q53" s="122">
        <v>42.600000000000023</v>
      </c>
      <c r="R53" s="43"/>
      <c r="S53" s="43">
        <v>165.60000000000002</v>
      </c>
      <c r="T53" s="111">
        <v>41</v>
      </c>
      <c r="U53" s="111">
        <v>41</v>
      </c>
      <c r="V53" s="111">
        <v>41</v>
      </c>
      <c r="W53" s="111">
        <v>42.600000000000023</v>
      </c>
      <c r="X53" s="111"/>
      <c r="Y53" s="43">
        <v>165.60000000000002</v>
      </c>
      <c r="Z53" s="111">
        <v>41</v>
      </c>
      <c r="AA53" s="111">
        <v>41</v>
      </c>
      <c r="AB53" s="111">
        <v>41</v>
      </c>
      <c r="AC53" s="111">
        <v>42.600000000000023</v>
      </c>
      <c r="AD53" s="112">
        <v>89</v>
      </c>
      <c r="AE53" s="112">
        <v>22</v>
      </c>
      <c r="AF53" s="112">
        <v>22</v>
      </c>
      <c r="AG53" s="112">
        <v>22</v>
      </c>
      <c r="AH53" s="112">
        <v>23</v>
      </c>
      <c r="AI53" s="112">
        <v>76.600000000000023</v>
      </c>
      <c r="AJ53" s="112">
        <v>19</v>
      </c>
      <c r="AK53" s="112">
        <v>19</v>
      </c>
      <c r="AL53" s="112">
        <v>19</v>
      </c>
      <c r="AM53" s="112">
        <v>19.600000000000023</v>
      </c>
    </row>
    <row r="54" spans="1:39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122">
        <v>0</v>
      </c>
      <c r="I54" s="122">
        <v>0</v>
      </c>
      <c r="J54" s="122">
        <v>0</v>
      </c>
      <c r="K54" s="122"/>
      <c r="L54" s="122">
        <v>0</v>
      </c>
      <c r="M54" s="122"/>
      <c r="N54" s="122">
        <v>0</v>
      </c>
      <c r="O54" s="122">
        <v>0</v>
      </c>
      <c r="P54" s="122">
        <v>0</v>
      </c>
      <c r="Q54" s="122">
        <v>0</v>
      </c>
      <c r="R54" s="43"/>
      <c r="S54" s="43">
        <v>0</v>
      </c>
      <c r="T54" s="111">
        <v>0</v>
      </c>
      <c r="U54" s="111">
        <v>0</v>
      </c>
      <c r="V54" s="111">
        <v>0</v>
      </c>
      <c r="W54" s="111">
        <v>0</v>
      </c>
      <c r="X54" s="111"/>
      <c r="Y54" s="43">
        <v>0</v>
      </c>
      <c r="Z54" s="111">
        <v>0</v>
      </c>
      <c r="AA54" s="111">
        <v>0</v>
      </c>
      <c r="AB54" s="111">
        <v>0</v>
      </c>
      <c r="AC54" s="111">
        <v>0</v>
      </c>
      <c r="AD54" s="112">
        <v>0</v>
      </c>
      <c r="AE54" s="112">
        <v>0</v>
      </c>
      <c r="AF54" s="112">
        <v>0</v>
      </c>
      <c r="AG54" s="112">
        <v>0</v>
      </c>
      <c r="AH54" s="112">
        <v>0</v>
      </c>
      <c r="AI54" s="112">
        <v>0</v>
      </c>
      <c r="AJ54" s="112">
        <v>0</v>
      </c>
      <c r="AK54" s="112">
        <v>0</v>
      </c>
      <c r="AL54" s="112">
        <v>0</v>
      </c>
      <c r="AM54" s="112">
        <v>0</v>
      </c>
    </row>
    <row r="55" spans="1:39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122">
        <v>0</v>
      </c>
      <c r="I55" s="122">
        <v>0</v>
      </c>
      <c r="J55" s="122">
        <v>0</v>
      </c>
      <c r="K55" s="122"/>
      <c r="L55" s="122">
        <v>0</v>
      </c>
      <c r="M55" s="122"/>
      <c r="N55" s="122">
        <v>0</v>
      </c>
      <c r="O55" s="122">
        <v>0</v>
      </c>
      <c r="P55" s="122">
        <v>0</v>
      </c>
      <c r="Q55" s="122">
        <v>0</v>
      </c>
      <c r="R55" s="43"/>
      <c r="S55" s="43">
        <v>0</v>
      </c>
      <c r="T55" s="111">
        <v>0</v>
      </c>
      <c r="U55" s="111">
        <v>0</v>
      </c>
      <c r="V55" s="111">
        <v>0</v>
      </c>
      <c r="W55" s="111">
        <v>0</v>
      </c>
      <c r="X55" s="111"/>
      <c r="Y55" s="43">
        <v>0</v>
      </c>
      <c r="Z55" s="111">
        <v>0</v>
      </c>
      <c r="AA55" s="111">
        <v>0</v>
      </c>
      <c r="AB55" s="111">
        <v>0</v>
      </c>
      <c r="AC55" s="111">
        <v>0</v>
      </c>
      <c r="AD55" s="112">
        <v>0</v>
      </c>
      <c r="AE55" s="112">
        <v>0</v>
      </c>
      <c r="AF55" s="112">
        <v>0</v>
      </c>
      <c r="AG55" s="112">
        <v>0</v>
      </c>
      <c r="AH55" s="112">
        <v>0</v>
      </c>
      <c r="AI55" s="112">
        <v>0</v>
      </c>
      <c r="AJ55" s="112">
        <v>0</v>
      </c>
      <c r="AK55" s="112">
        <v>0</v>
      </c>
      <c r="AL55" s="112">
        <v>0</v>
      </c>
      <c r="AM55" s="112">
        <v>0</v>
      </c>
    </row>
    <row r="56" spans="1:39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122">
        <v>0</v>
      </c>
      <c r="I56" s="122">
        <v>0</v>
      </c>
      <c r="J56" s="122">
        <v>0</v>
      </c>
      <c r="K56" s="122"/>
      <c r="L56" s="122">
        <v>0</v>
      </c>
      <c r="M56" s="122"/>
      <c r="N56" s="122">
        <v>0</v>
      </c>
      <c r="O56" s="122">
        <v>0</v>
      </c>
      <c r="P56" s="122">
        <v>0</v>
      </c>
      <c r="Q56" s="122">
        <v>0</v>
      </c>
      <c r="R56" s="43"/>
      <c r="S56" s="43">
        <v>0</v>
      </c>
      <c r="T56" s="111">
        <v>0</v>
      </c>
      <c r="U56" s="111">
        <v>0</v>
      </c>
      <c r="V56" s="111">
        <v>0</v>
      </c>
      <c r="W56" s="111">
        <v>0</v>
      </c>
      <c r="X56" s="111"/>
      <c r="Y56" s="43">
        <v>0</v>
      </c>
      <c r="Z56" s="111">
        <v>0</v>
      </c>
      <c r="AA56" s="111">
        <v>0</v>
      </c>
      <c r="AB56" s="111">
        <v>0</v>
      </c>
      <c r="AC56" s="111">
        <v>0</v>
      </c>
      <c r="AD56" s="112">
        <v>0</v>
      </c>
      <c r="AE56" s="112">
        <v>0</v>
      </c>
      <c r="AF56" s="112">
        <v>0</v>
      </c>
      <c r="AG56" s="112">
        <v>0</v>
      </c>
      <c r="AH56" s="112">
        <v>0</v>
      </c>
      <c r="AI56" s="112">
        <v>0</v>
      </c>
      <c r="AJ56" s="112">
        <v>0</v>
      </c>
      <c r="AK56" s="112">
        <v>0</v>
      </c>
      <c r="AL56" s="112">
        <v>0</v>
      </c>
      <c r="AM56" s="112">
        <v>0</v>
      </c>
    </row>
    <row r="57" spans="1:39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122">
        <v>0</v>
      </c>
      <c r="I57" s="122">
        <v>0</v>
      </c>
      <c r="J57" s="122">
        <v>0</v>
      </c>
      <c r="K57" s="122"/>
      <c r="L57" s="122">
        <v>0</v>
      </c>
      <c r="M57" s="122"/>
      <c r="N57" s="122">
        <v>0</v>
      </c>
      <c r="O57" s="122">
        <v>0</v>
      </c>
      <c r="P57" s="122">
        <v>0</v>
      </c>
      <c r="Q57" s="122">
        <v>0</v>
      </c>
      <c r="R57" s="43"/>
      <c r="S57" s="43">
        <v>0</v>
      </c>
      <c r="T57" s="111">
        <v>0</v>
      </c>
      <c r="U57" s="111">
        <v>0</v>
      </c>
      <c r="V57" s="111">
        <v>0</v>
      </c>
      <c r="W57" s="111">
        <v>0</v>
      </c>
      <c r="X57" s="111"/>
      <c r="Y57" s="43">
        <v>0</v>
      </c>
      <c r="Z57" s="111">
        <v>0</v>
      </c>
      <c r="AA57" s="111">
        <v>0</v>
      </c>
      <c r="AB57" s="111">
        <v>0</v>
      </c>
      <c r="AC57" s="111">
        <v>0</v>
      </c>
      <c r="AD57" s="112">
        <v>0</v>
      </c>
      <c r="AE57" s="112">
        <v>0</v>
      </c>
      <c r="AF57" s="112">
        <v>0</v>
      </c>
      <c r="AG57" s="112">
        <v>0</v>
      </c>
      <c r="AH57" s="112">
        <v>0</v>
      </c>
      <c r="AI57" s="112">
        <v>0</v>
      </c>
      <c r="AJ57" s="112">
        <v>0</v>
      </c>
      <c r="AK57" s="112">
        <v>0</v>
      </c>
      <c r="AL57" s="112">
        <v>0</v>
      </c>
      <c r="AM57" s="112">
        <v>0</v>
      </c>
    </row>
    <row r="58" spans="1:39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v>0.53672975122006972</v>
      </c>
      <c r="F58" s="37">
        <v>0.46327024877993028</v>
      </c>
      <c r="G58" s="52"/>
      <c r="H58" s="122">
        <v>0</v>
      </c>
      <c r="I58" s="122">
        <v>0</v>
      </c>
      <c r="J58" s="122">
        <v>0</v>
      </c>
      <c r="K58" s="122"/>
      <c r="L58" s="122">
        <v>0</v>
      </c>
      <c r="M58" s="122"/>
      <c r="N58" s="122">
        <v>0</v>
      </c>
      <c r="O58" s="122">
        <v>0</v>
      </c>
      <c r="P58" s="122">
        <v>0</v>
      </c>
      <c r="Q58" s="122">
        <v>0</v>
      </c>
      <c r="R58" s="43"/>
      <c r="S58" s="43">
        <v>0</v>
      </c>
      <c r="T58" s="111">
        <v>0</v>
      </c>
      <c r="U58" s="111">
        <v>0</v>
      </c>
      <c r="V58" s="111">
        <v>0</v>
      </c>
      <c r="W58" s="111">
        <v>0</v>
      </c>
      <c r="X58" s="111"/>
      <c r="Y58" s="43">
        <v>0</v>
      </c>
      <c r="Z58" s="111">
        <v>0</v>
      </c>
      <c r="AA58" s="111">
        <v>0</v>
      </c>
      <c r="AB58" s="111">
        <v>0</v>
      </c>
      <c r="AC58" s="111">
        <v>0</v>
      </c>
      <c r="AD58" s="112">
        <v>0</v>
      </c>
      <c r="AE58" s="112">
        <v>0</v>
      </c>
      <c r="AF58" s="112">
        <v>0</v>
      </c>
      <c r="AG58" s="112">
        <v>0</v>
      </c>
      <c r="AH58" s="112">
        <v>0</v>
      </c>
      <c r="AI58" s="112">
        <v>0</v>
      </c>
      <c r="AJ58" s="112">
        <v>0</v>
      </c>
      <c r="AK58" s="112">
        <v>0</v>
      </c>
      <c r="AL58" s="112">
        <v>0</v>
      </c>
      <c r="AM58" s="112">
        <v>0</v>
      </c>
    </row>
    <row r="59" spans="1:39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122">
        <v>0</v>
      </c>
      <c r="I59" s="122">
        <v>0</v>
      </c>
      <c r="J59" s="122">
        <v>0</v>
      </c>
      <c r="K59" s="122"/>
      <c r="L59" s="122">
        <v>0</v>
      </c>
      <c r="M59" s="122"/>
      <c r="N59" s="122">
        <v>0</v>
      </c>
      <c r="O59" s="122">
        <v>0</v>
      </c>
      <c r="P59" s="122">
        <v>0</v>
      </c>
      <c r="Q59" s="122">
        <v>0</v>
      </c>
      <c r="R59" s="43"/>
      <c r="S59" s="43">
        <v>0</v>
      </c>
      <c r="T59" s="111">
        <v>0</v>
      </c>
      <c r="U59" s="111">
        <v>0</v>
      </c>
      <c r="V59" s="111">
        <v>0</v>
      </c>
      <c r="W59" s="111">
        <v>0</v>
      </c>
      <c r="X59" s="111"/>
      <c r="Y59" s="43">
        <v>0</v>
      </c>
      <c r="Z59" s="111">
        <v>0</v>
      </c>
      <c r="AA59" s="111">
        <v>0</v>
      </c>
      <c r="AB59" s="111">
        <v>0</v>
      </c>
      <c r="AC59" s="111">
        <v>0</v>
      </c>
      <c r="AD59" s="112">
        <v>0</v>
      </c>
      <c r="AE59" s="112">
        <v>0</v>
      </c>
      <c r="AF59" s="112">
        <v>0</v>
      </c>
      <c r="AG59" s="112">
        <v>0</v>
      </c>
      <c r="AH59" s="112">
        <v>0</v>
      </c>
      <c r="AI59" s="112">
        <v>0</v>
      </c>
      <c r="AJ59" s="112">
        <v>0</v>
      </c>
      <c r="AK59" s="112">
        <v>0</v>
      </c>
      <c r="AL59" s="112">
        <v>0</v>
      </c>
      <c r="AM59" s="112">
        <v>0</v>
      </c>
    </row>
    <row r="60" spans="1:39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122">
        <v>0</v>
      </c>
      <c r="I60" s="122">
        <v>0</v>
      </c>
      <c r="J60" s="122">
        <v>0</v>
      </c>
      <c r="K60" s="122"/>
      <c r="L60" s="122">
        <v>0</v>
      </c>
      <c r="M60" s="122"/>
      <c r="N60" s="122">
        <v>0</v>
      </c>
      <c r="O60" s="122">
        <v>0</v>
      </c>
      <c r="P60" s="122">
        <v>0</v>
      </c>
      <c r="Q60" s="122">
        <v>0</v>
      </c>
      <c r="R60" s="43"/>
      <c r="S60" s="43">
        <v>0</v>
      </c>
      <c r="T60" s="111">
        <v>0</v>
      </c>
      <c r="U60" s="111">
        <v>0</v>
      </c>
      <c r="V60" s="111">
        <v>0</v>
      </c>
      <c r="W60" s="111">
        <v>0</v>
      </c>
      <c r="X60" s="111"/>
      <c r="Y60" s="43">
        <v>0</v>
      </c>
      <c r="Z60" s="111">
        <v>0</v>
      </c>
      <c r="AA60" s="111">
        <v>0</v>
      </c>
      <c r="AB60" s="111">
        <v>0</v>
      </c>
      <c r="AC60" s="111">
        <v>0</v>
      </c>
      <c r="AD60" s="112">
        <v>0</v>
      </c>
      <c r="AE60" s="112">
        <v>0</v>
      </c>
      <c r="AF60" s="112">
        <v>0</v>
      </c>
      <c r="AG60" s="112">
        <v>0</v>
      </c>
      <c r="AH60" s="112">
        <v>0</v>
      </c>
      <c r="AI60" s="112">
        <v>0</v>
      </c>
      <c r="AJ60" s="112">
        <v>0</v>
      </c>
      <c r="AK60" s="112">
        <v>0</v>
      </c>
      <c r="AL60" s="112">
        <v>0</v>
      </c>
      <c r="AM60" s="112">
        <v>0</v>
      </c>
    </row>
    <row r="61" spans="1:39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122">
        <v>0</v>
      </c>
      <c r="I61" s="122">
        <v>0</v>
      </c>
      <c r="J61" s="122">
        <v>0</v>
      </c>
      <c r="K61" s="122"/>
      <c r="L61" s="122">
        <v>0</v>
      </c>
      <c r="M61" s="122"/>
      <c r="N61" s="122">
        <v>0</v>
      </c>
      <c r="O61" s="122">
        <v>0</v>
      </c>
      <c r="P61" s="122">
        <v>0</v>
      </c>
      <c r="Q61" s="122">
        <v>0</v>
      </c>
      <c r="R61" s="43"/>
      <c r="S61" s="43">
        <v>0</v>
      </c>
      <c r="T61" s="111">
        <v>0</v>
      </c>
      <c r="U61" s="111">
        <v>0</v>
      </c>
      <c r="V61" s="111">
        <v>0</v>
      </c>
      <c r="W61" s="111">
        <v>0</v>
      </c>
      <c r="X61" s="111"/>
      <c r="Y61" s="43">
        <v>0</v>
      </c>
      <c r="Z61" s="111">
        <v>0</v>
      </c>
      <c r="AA61" s="111">
        <v>0</v>
      </c>
      <c r="AB61" s="111">
        <v>0</v>
      </c>
      <c r="AC61" s="111">
        <v>0</v>
      </c>
      <c r="AD61" s="112">
        <v>0</v>
      </c>
      <c r="AE61" s="112">
        <v>0</v>
      </c>
      <c r="AF61" s="112">
        <v>0</v>
      </c>
      <c r="AG61" s="112">
        <v>0</v>
      </c>
      <c r="AH61" s="112">
        <v>0</v>
      </c>
      <c r="AI61" s="112">
        <v>0</v>
      </c>
      <c r="AJ61" s="112">
        <v>0</v>
      </c>
      <c r="AK61" s="112">
        <v>0</v>
      </c>
      <c r="AL61" s="112">
        <v>0</v>
      </c>
      <c r="AM61" s="112">
        <v>0</v>
      </c>
    </row>
    <row r="62" spans="1:39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v>0.53672975122006972</v>
      </c>
      <c r="F62" s="37">
        <v>0.46327024877993028</v>
      </c>
      <c r="G62" s="52"/>
      <c r="H62" s="122">
        <v>0</v>
      </c>
      <c r="I62" s="122">
        <v>0</v>
      </c>
      <c r="J62" s="122">
        <v>0</v>
      </c>
      <c r="K62" s="122"/>
      <c r="L62" s="122">
        <v>0</v>
      </c>
      <c r="M62" s="122"/>
      <c r="N62" s="122">
        <v>0</v>
      </c>
      <c r="O62" s="122">
        <v>0</v>
      </c>
      <c r="P62" s="122">
        <v>0</v>
      </c>
      <c r="Q62" s="122">
        <v>0</v>
      </c>
      <c r="R62" s="43"/>
      <c r="S62" s="43">
        <v>0</v>
      </c>
      <c r="T62" s="111">
        <v>0</v>
      </c>
      <c r="U62" s="111">
        <v>0</v>
      </c>
      <c r="V62" s="111">
        <v>0</v>
      </c>
      <c r="W62" s="111">
        <v>0</v>
      </c>
      <c r="X62" s="111"/>
      <c r="Y62" s="43">
        <v>0</v>
      </c>
      <c r="Z62" s="111">
        <v>0</v>
      </c>
      <c r="AA62" s="111">
        <v>0</v>
      </c>
      <c r="AB62" s="111">
        <v>0</v>
      </c>
      <c r="AC62" s="111">
        <v>0</v>
      </c>
      <c r="AD62" s="112">
        <v>0</v>
      </c>
      <c r="AE62" s="112">
        <v>0</v>
      </c>
      <c r="AF62" s="112">
        <v>0</v>
      </c>
      <c r="AG62" s="112">
        <v>0</v>
      </c>
      <c r="AH62" s="112">
        <v>0</v>
      </c>
      <c r="AI62" s="112">
        <v>0</v>
      </c>
      <c r="AJ62" s="112">
        <v>0</v>
      </c>
      <c r="AK62" s="112">
        <v>0</v>
      </c>
      <c r="AL62" s="112">
        <v>0</v>
      </c>
      <c r="AM62" s="112">
        <v>0</v>
      </c>
    </row>
    <row r="63" spans="1:39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122">
        <v>0</v>
      </c>
      <c r="I63" s="122">
        <v>0</v>
      </c>
      <c r="J63" s="122">
        <v>0</v>
      </c>
      <c r="K63" s="122"/>
      <c r="L63" s="122">
        <v>0</v>
      </c>
      <c r="M63" s="122"/>
      <c r="N63" s="122">
        <v>0</v>
      </c>
      <c r="O63" s="122">
        <v>0</v>
      </c>
      <c r="P63" s="122">
        <v>0</v>
      </c>
      <c r="Q63" s="122">
        <v>0</v>
      </c>
      <c r="R63" s="43"/>
      <c r="S63" s="43">
        <v>0</v>
      </c>
      <c r="T63" s="111">
        <v>0</v>
      </c>
      <c r="U63" s="111">
        <v>0</v>
      </c>
      <c r="V63" s="111">
        <v>0</v>
      </c>
      <c r="W63" s="111">
        <v>0</v>
      </c>
      <c r="X63" s="111"/>
      <c r="Y63" s="43">
        <v>0</v>
      </c>
      <c r="Z63" s="111">
        <v>0</v>
      </c>
      <c r="AA63" s="111">
        <v>0</v>
      </c>
      <c r="AB63" s="111">
        <v>0</v>
      </c>
      <c r="AC63" s="111">
        <v>0</v>
      </c>
      <c r="AD63" s="112">
        <v>0</v>
      </c>
      <c r="AE63" s="112">
        <v>0</v>
      </c>
      <c r="AF63" s="112">
        <v>0</v>
      </c>
      <c r="AG63" s="112">
        <v>0</v>
      </c>
      <c r="AH63" s="112">
        <v>0</v>
      </c>
      <c r="AI63" s="112">
        <v>0</v>
      </c>
      <c r="AJ63" s="112">
        <v>0</v>
      </c>
      <c r="AK63" s="112">
        <v>0</v>
      </c>
      <c r="AL63" s="112">
        <v>0</v>
      </c>
      <c r="AM63" s="112">
        <v>0</v>
      </c>
    </row>
    <row r="64" spans="1:39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122">
        <v>0</v>
      </c>
      <c r="I64" s="122">
        <v>0</v>
      </c>
      <c r="J64" s="122">
        <v>0</v>
      </c>
      <c r="K64" s="122"/>
      <c r="L64" s="122">
        <v>0</v>
      </c>
      <c r="M64" s="122"/>
      <c r="N64" s="122">
        <v>0</v>
      </c>
      <c r="O64" s="122">
        <v>0</v>
      </c>
      <c r="P64" s="122">
        <v>0</v>
      </c>
      <c r="Q64" s="122">
        <v>0</v>
      </c>
      <c r="R64" s="43"/>
      <c r="S64" s="43">
        <v>0</v>
      </c>
      <c r="T64" s="111">
        <v>0</v>
      </c>
      <c r="U64" s="111">
        <v>0</v>
      </c>
      <c r="V64" s="111">
        <v>0</v>
      </c>
      <c r="W64" s="111">
        <v>0</v>
      </c>
      <c r="X64" s="111"/>
      <c r="Y64" s="43">
        <v>0</v>
      </c>
      <c r="Z64" s="111">
        <v>0</v>
      </c>
      <c r="AA64" s="111">
        <v>0</v>
      </c>
      <c r="AB64" s="111">
        <v>0</v>
      </c>
      <c r="AC64" s="111">
        <v>0</v>
      </c>
      <c r="AD64" s="112">
        <v>0</v>
      </c>
      <c r="AE64" s="112">
        <v>0</v>
      </c>
      <c r="AF64" s="112">
        <v>0</v>
      </c>
      <c r="AG64" s="112">
        <v>0</v>
      </c>
      <c r="AH64" s="112">
        <v>0</v>
      </c>
      <c r="AI64" s="112">
        <v>0</v>
      </c>
      <c r="AJ64" s="112">
        <v>0</v>
      </c>
      <c r="AK64" s="112">
        <v>0</v>
      </c>
      <c r="AL64" s="112">
        <v>0</v>
      </c>
      <c r="AM64" s="112">
        <v>0</v>
      </c>
    </row>
    <row r="65" spans="1:39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v>0.53672975122006972</v>
      </c>
      <c r="F65" s="37">
        <v>0.46327024877993028</v>
      </c>
      <c r="G65" s="52"/>
      <c r="H65" s="122">
        <v>0</v>
      </c>
      <c r="I65" s="122">
        <v>0</v>
      </c>
      <c r="J65" s="122">
        <v>0</v>
      </c>
      <c r="K65" s="122"/>
      <c r="L65" s="122">
        <v>0</v>
      </c>
      <c r="M65" s="122"/>
      <c r="N65" s="122">
        <v>0</v>
      </c>
      <c r="O65" s="122">
        <v>0</v>
      </c>
      <c r="P65" s="122">
        <v>0</v>
      </c>
      <c r="Q65" s="122">
        <v>0</v>
      </c>
      <c r="R65" s="43"/>
      <c r="S65" s="43">
        <v>0</v>
      </c>
      <c r="T65" s="111">
        <v>0</v>
      </c>
      <c r="U65" s="111">
        <v>0</v>
      </c>
      <c r="V65" s="111">
        <v>0</v>
      </c>
      <c r="W65" s="111">
        <v>0</v>
      </c>
      <c r="X65" s="111"/>
      <c r="Y65" s="43">
        <v>0</v>
      </c>
      <c r="Z65" s="111">
        <v>0</v>
      </c>
      <c r="AA65" s="111">
        <v>0</v>
      </c>
      <c r="AB65" s="111">
        <v>0</v>
      </c>
      <c r="AC65" s="111">
        <v>0</v>
      </c>
      <c r="AD65" s="112">
        <v>0</v>
      </c>
      <c r="AE65" s="112">
        <v>0</v>
      </c>
      <c r="AF65" s="112">
        <v>0</v>
      </c>
      <c r="AG65" s="112">
        <v>0</v>
      </c>
      <c r="AH65" s="112">
        <v>0</v>
      </c>
      <c r="AI65" s="112">
        <v>0</v>
      </c>
      <c r="AJ65" s="112">
        <v>0</v>
      </c>
      <c r="AK65" s="112">
        <v>0</v>
      </c>
      <c r="AL65" s="112">
        <v>0</v>
      </c>
      <c r="AM65" s="112">
        <v>0</v>
      </c>
    </row>
    <row r="66" spans="1:39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v>0.53672975122006972</v>
      </c>
      <c r="F66" s="37">
        <v>0.46327024877993028</v>
      </c>
      <c r="G66" s="52"/>
      <c r="H66" s="122">
        <v>0</v>
      </c>
      <c r="I66" s="122">
        <v>0</v>
      </c>
      <c r="J66" s="122">
        <v>0</v>
      </c>
      <c r="K66" s="122"/>
      <c r="L66" s="122">
        <v>0</v>
      </c>
      <c r="M66" s="122"/>
      <c r="N66" s="122">
        <v>0</v>
      </c>
      <c r="O66" s="122">
        <v>0</v>
      </c>
      <c r="P66" s="122">
        <v>0</v>
      </c>
      <c r="Q66" s="122">
        <v>0</v>
      </c>
      <c r="R66" s="43"/>
      <c r="S66" s="43">
        <v>0</v>
      </c>
      <c r="T66" s="111">
        <v>0</v>
      </c>
      <c r="U66" s="111">
        <v>0</v>
      </c>
      <c r="V66" s="111">
        <v>0</v>
      </c>
      <c r="W66" s="111">
        <v>0</v>
      </c>
      <c r="X66" s="111"/>
      <c r="Y66" s="43">
        <v>0</v>
      </c>
      <c r="Z66" s="111">
        <v>0</v>
      </c>
      <c r="AA66" s="111">
        <v>0</v>
      </c>
      <c r="AB66" s="111">
        <v>0</v>
      </c>
      <c r="AC66" s="111">
        <v>0</v>
      </c>
      <c r="AD66" s="112">
        <v>0</v>
      </c>
      <c r="AE66" s="112">
        <v>0</v>
      </c>
      <c r="AF66" s="112">
        <v>0</v>
      </c>
      <c r="AG66" s="112">
        <v>0</v>
      </c>
      <c r="AH66" s="112">
        <v>0</v>
      </c>
      <c r="AI66" s="112">
        <v>0</v>
      </c>
      <c r="AJ66" s="112">
        <v>0</v>
      </c>
      <c r="AK66" s="112">
        <v>0</v>
      </c>
      <c r="AL66" s="112">
        <v>0</v>
      </c>
      <c r="AM66" s="112">
        <v>0</v>
      </c>
    </row>
    <row r="67" spans="1:39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v>0.53672975122006972</v>
      </c>
      <c r="F67" s="37">
        <v>0.46327024877993028</v>
      </c>
      <c r="G67" s="52"/>
      <c r="H67" s="122">
        <v>0</v>
      </c>
      <c r="I67" s="122">
        <v>0</v>
      </c>
      <c r="J67" s="122">
        <v>0</v>
      </c>
      <c r="K67" s="122"/>
      <c r="L67" s="122">
        <v>0</v>
      </c>
      <c r="M67" s="122"/>
      <c r="N67" s="122">
        <v>0</v>
      </c>
      <c r="O67" s="122">
        <v>0</v>
      </c>
      <c r="P67" s="122">
        <v>0</v>
      </c>
      <c r="Q67" s="122">
        <v>0</v>
      </c>
      <c r="R67" s="43"/>
      <c r="S67" s="43">
        <v>0</v>
      </c>
      <c r="T67" s="111">
        <v>0</v>
      </c>
      <c r="U67" s="111">
        <v>0</v>
      </c>
      <c r="V67" s="111">
        <v>0</v>
      </c>
      <c r="W67" s="111">
        <v>0</v>
      </c>
      <c r="X67" s="111"/>
      <c r="Y67" s="43">
        <v>0</v>
      </c>
      <c r="Z67" s="111">
        <v>0</v>
      </c>
      <c r="AA67" s="111">
        <v>0</v>
      </c>
      <c r="AB67" s="111">
        <v>0</v>
      </c>
      <c r="AC67" s="111">
        <v>0</v>
      </c>
      <c r="AD67" s="112">
        <v>0</v>
      </c>
      <c r="AE67" s="112">
        <v>0</v>
      </c>
      <c r="AF67" s="112">
        <v>0</v>
      </c>
      <c r="AG67" s="112">
        <v>0</v>
      </c>
      <c r="AH67" s="112">
        <v>0</v>
      </c>
      <c r="AI67" s="112">
        <v>0</v>
      </c>
      <c r="AJ67" s="112">
        <v>0</v>
      </c>
      <c r="AK67" s="112">
        <v>0</v>
      </c>
      <c r="AL67" s="112">
        <v>0</v>
      </c>
      <c r="AM67" s="112">
        <v>0</v>
      </c>
    </row>
    <row r="68" spans="1:39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122">
        <v>0</v>
      </c>
      <c r="I68" s="122">
        <v>0</v>
      </c>
      <c r="J68" s="122">
        <v>0</v>
      </c>
      <c r="K68" s="122"/>
      <c r="L68" s="122">
        <v>0</v>
      </c>
      <c r="M68" s="122"/>
      <c r="N68" s="122">
        <v>0</v>
      </c>
      <c r="O68" s="122">
        <v>0</v>
      </c>
      <c r="P68" s="122">
        <v>0</v>
      </c>
      <c r="Q68" s="122">
        <v>0</v>
      </c>
      <c r="R68" s="43"/>
      <c r="S68" s="43">
        <v>0</v>
      </c>
      <c r="T68" s="111">
        <v>0</v>
      </c>
      <c r="U68" s="111">
        <v>0</v>
      </c>
      <c r="V68" s="111">
        <v>0</v>
      </c>
      <c r="W68" s="111">
        <v>0</v>
      </c>
      <c r="X68" s="111"/>
      <c r="Y68" s="43">
        <v>0</v>
      </c>
      <c r="Z68" s="111">
        <v>0</v>
      </c>
      <c r="AA68" s="111">
        <v>0</v>
      </c>
      <c r="AB68" s="111">
        <v>0</v>
      </c>
      <c r="AC68" s="111">
        <v>0</v>
      </c>
      <c r="AD68" s="112">
        <v>0</v>
      </c>
      <c r="AE68" s="112">
        <v>0</v>
      </c>
      <c r="AF68" s="112">
        <v>0</v>
      </c>
      <c r="AG68" s="112">
        <v>0</v>
      </c>
      <c r="AH68" s="112">
        <v>0</v>
      </c>
      <c r="AI68" s="112">
        <v>0</v>
      </c>
      <c r="AJ68" s="112">
        <v>0</v>
      </c>
      <c r="AK68" s="112">
        <v>0</v>
      </c>
      <c r="AL68" s="112">
        <v>0</v>
      </c>
      <c r="AM68" s="112">
        <v>0</v>
      </c>
    </row>
    <row r="69" spans="1:39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122">
        <v>0</v>
      </c>
      <c r="I69" s="122">
        <v>0</v>
      </c>
      <c r="J69" s="122">
        <v>0</v>
      </c>
      <c r="K69" s="122"/>
      <c r="L69" s="122">
        <v>0</v>
      </c>
      <c r="M69" s="122"/>
      <c r="N69" s="122">
        <v>0</v>
      </c>
      <c r="O69" s="122">
        <v>0</v>
      </c>
      <c r="P69" s="122">
        <v>0</v>
      </c>
      <c r="Q69" s="122">
        <v>0</v>
      </c>
      <c r="R69" s="43"/>
      <c r="S69" s="43">
        <v>0</v>
      </c>
      <c r="T69" s="111">
        <v>0</v>
      </c>
      <c r="U69" s="111">
        <v>0</v>
      </c>
      <c r="V69" s="111">
        <v>0</v>
      </c>
      <c r="W69" s="111">
        <v>0</v>
      </c>
      <c r="X69" s="111"/>
      <c r="Y69" s="43">
        <v>0</v>
      </c>
      <c r="Z69" s="111">
        <v>0</v>
      </c>
      <c r="AA69" s="111">
        <v>0</v>
      </c>
      <c r="AB69" s="111">
        <v>0</v>
      </c>
      <c r="AC69" s="111">
        <v>0</v>
      </c>
      <c r="AD69" s="112">
        <v>0</v>
      </c>
      <c r="AE69" s="112">
        <v>0</v>
      </c>
      <c r="AF69" s="112">
        <v>0</v>
      </c>
      <c r="AG69" s="112">
        <v>0</v>
      </c>
      <c r="AH69" s="112">
        <v>0</v>
      </c>
      <c r="AI69" s="112">
        <v>0</v>
      </c>
      <c r="AJ69" s="112">
        <v>0</v>
      </c>
      <c r="AK69" s="112">
        <v>0</v>
      </c>
      <c r="AL69" s="112">
        <v>0</v>
      </c>
      <c r="AM69" s="112">
        <v>0</v>
      </c>
    </row>
    <row r="70" spans="1:39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122">
        <v>0</v>
      </c>
      <c r="I70" s="122">
        <v>0</v>
      </c>
      <c r="J70" s="122">
        <v>0</v>
      </c>
      <c r="K70" s="122"/>
      <c r="L70" s="122">
        <v>0</v>
      </c>
      <c r="M70" s="122"/>
      <c r="N70" s="122">
        <v>0</v>
      </c>
      <c r="O70" s="122">
        <v>0</v>
      </c>
      <c r="P70" s="122">
        <v>0</v>
      </c>
      <c r="Q70" s="122">
        <v>0</v>
      </c>
      <c r="R70" s="43"/>
      <c r="S70" s="43">
        <v>0</v>
      </c>
      <c r="T70" s="111">
        <v>0</v>
      </c>
      <c r="U70" s="111">
        <v>0</v>
      </c>
      <c r="V70" s="111">
        <v>0</v>
      </c>
      <c r="W70" s="111">
        <v>0</v>
      </c>
      <c r="X70" s="111"/>
      <c r="Y70" s="43">
        <v>0</v>
      </c>
      <c r="Z70" s="111">
        <v>0</v>
      </c>
      <c r="AA70" s="111">
        <v>0</v>
      </c>
      <c r="AB70" s="111">
        <v>0</v>
      </c>
      <c r="AC70" s="111">
        <v>0</v>
      </c>
      <c r="AD70" s="112">
        <v>0</v>
      </c>
      <c r="AE70" s="112">
        <v>0</v>
      </c>
      <c r="AF70" s="112">
        <v>0</v>
      </c>
      <c r="AG70" s="112">
        <v>0</v>
      </c>
      <c r="AH70" s="112">
        <v>0</v>
      </c>
      <c r="AI70" s="112">
        <v>0</v>
      </c>
      <c r="AJ70" s="112">
        <v>0</v>
      </c>
      <c r="AK70" s="112">
        <v>0</v>
      </c>
      <c r="AL70" s="112">
        <v>0</v>
      </c>
      <c r="AM70" s="112">
        <v>0</v>
      </c>
    </row>
    <row r="71" spans="1:39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122">
        <v>0</v>
      </c>
      <c r="I71" s="122">
        <v>0</v>
      </c>
      <c r="J71" s="122">
        <v>0</v>
      </c>
      <c r="K71" s="122"/>
      <c r="L71" s="122">
        <v>0</v>
      </c>
      <c r="M71" s="122"/>
      <c r="N71" s="122">
        <v>0</v>
      </c>
      <c r="O71" s="122">
        <v>0</v>
      </c>
      <c r="P71" s="122">
        <v>0</v>
      </c>
      <c r="Q71" s="122">
        <v>0</v>
      </c>
      <c r="R71" s="43"/>
      <c r="S71" s="43">
        <v>0</v>
      </c>
      <c r="T71" s="111">
        <v>0</v>
      </c>
      <c r="U71" s="111">
        <v>0</v>
      </c>
      <c r="V71" s="111">
        <v>0</v>
      </c>
      <c r="W71" s="111">
        <v>0</v>
      </c>
      <c r="X71" s="111"/>
      <c r="Y71" s="43">
        <v>0</v>
      </c>
      <c r="Z71" s="111">
        <v>0</v>
      </c>
      <c r="AA71" s="111">
        <v>0</v>
      </c>
      <c r="AB71" s="111">
        <v>0</v>
      </c>
      <c r="AC71" s="111">
        <v>0</v>
      </c>
      <c r="AD71" s="112">
        <v>0</v>
      </c>
      <c r="AE71" s="112">
        <v>0</v>
      </c>
      <c r="AF71" s="112">
        <v>0</v>
      </c>
      <c r="AG71" s="112">
        <v>0</v>
      </c>
      <c r="AH71" s="112">
        <v>0</v>
      </c>
      <c r="AI71" s="112">
        <v>0</v>
      </c>
      <c r="AJ71" s="112">
        <v>0</v>
      </c>
      <c r="AK71" s="112">
        <v>0</v>
      </c>
      <c r="AL71" s="112">
        <v>0</v>
      </c>
      <c r="AM71" s="112">
        <v>0</v>
      </c>
    </row>
    <row r="72" spans="1:39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122">
        <v>0</v>
      </c>
      <c r="I72" s="122">
        <v>0</v>
      </c>
      <c r="J72" s="122">
        <v>0</v>
      </c>
      <c r="K72" s="122"/>
      <c r="L72" s="122">
        <v>0</v>
      </c>
      <c r="M72" s="122"/>
      <c r="N72" s="122">
        <v>0</v>
      </c>
      <c r="O72" s="122">
        <v>0</v>
      </c>
      <c r="P72" s="122">
        <v>0</v>
      </c>
      <c r="Q72" s="122">
        <v>0</v>
      </c>
      <c r="R72" s="43"/>
      <c r="S72" s="43">
        <v>0</v>
      </c>
      <c r="T72" s="111">
        <v>0</v>
      </c>
      <c r="U72" s="111">
        <v>0</v>
      </c>
      <c r="V72" s="111">
        <v>0</v>
      </c>
      <c r="W72" s="111">
        <v>0</v>
      </c>
      <c r="X72" s="111"/>
      <c r="Y72" s="43">
        <v>0</v>
      </c>
      <c r="Z72" s="111">
        <v>0</v>
      </c>
      <c r="AA72" s="111">
        <v>0</v>
      </c>
      <c r="AB72" s="111">
        <v>0</v>
      </c>
      <c r="AC72" s="111">
        <v>0</v>
      </c>
      <c r="AD72" s="112">
        <v>0</v>
      </c>
      <c r="AE72" s="112">
        <v>0</v>
      </c>
      <c r="AF72" s="112">
        <v>0</v>
      </c>
      <c r="AG72" s="112">
        <v>0</v>
      </c>
      <c r="AH72" s="112">
        <v>0</v>
      </c>
      <c r="AI72" s="112">
        <v>0</v>
      </c>
      <c r="AJ72" s="112">
        <v>0</v>
      </c>
      <c r="AK72" s="112">
        <v>0</v>
      </c>
      <c r="AL72" s="112">
        <v>0</v>
      </c>
      <c r="AM72" s="112">
        <v>0</v>
      </c>
    </row>
    <row r="73" spans="1:39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122">
        <v>0</v>
      </c>
      <c r="I73" s="122">
        <v>0</v>
      </c>
      <c r="J73" s="122">
        <v>0</v>
      </c>
      <c r="K73" s="122"/>
      <c r="L73" s="122">
        <v>0</v>
      </c>
      <c r="M73" s="122"/>
      <c r="N73" s="122">
        <v>0</v>
      </c>
      <c r="O73" s="122">
        <v>0</v>
      </c>
      <c r="P73" s="122">
        <v>0</v>
      </c>
      <c r="Q73" s="122">
        <v>0</v>
      </c>
      <c r="R73" s="43"/>
      <c r="S73" s="43">
        <v>0</v>
      </c>
      <c r="T73" s="111">
        <v>0</v>
      </c>
      <c r="U73" s="111">
        <v>0</v>
      </c>
      <c r="V73" s="111">
        <v>0</v>
      </c>
      <c r="W73" s="111">
        <v>0</v>
      </c>
      <c r="X73" s="111"/>
      <c r="Y73" s="43">
        <v>0</v>
      </c>
      <c r="Z73" s="111">
        <v>0</v>
      </c>
      <c r="AA73" s="111">
        <v>0</v>
      </c>
      <c r="AB73" s="111">
        <v>0</v>
      </c>
      <c r="AC73" s="111">
        <v>0</v>
      </c>
      <c r="AD73" s="112">
        <v>0</v>
      </c>
      <c r="AE73" s="112">
        <v>0</v>
      </c>
      <c r="AF73" s="112">
        <v>0</v>
      </c>
      <c r="AG73" s="112">
        <v>0</v>
      </c>
      <c r="AH73" s="112">
        <v>0</v>
      </c>
      <c r="AI73" s="112">
        <v>0</v>
      </c>
      <c r="AJ73" s="112">
        <v>0</v>
      </c>
      <c r="AK73" s="112">
        <v>0</v>
      </c>
      <c r="AL73" s="112">
        <v>0</v>
      </c>
      <c r="AM73" s="112">
        <v>0</v>
      </c>
    </row>
    <row r="74" spans="1:39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122">
        <v>0</v>
      </c>
      <c r="I74" s="122">
        <v>0</v>
      </c>
      <c r="J74" s="122">
        <v>0</v>
      </c>
      <c r="K74" s="122"/>
      <c r="L74" s="122">
        <v>0</v>
      </c>
      <c r="M74" s="122"/>
      <c r="N74" s="122">
        <v>0</v>
      </c>
      <c r="O74" s="122">
        <v>0</v>
      </c>
      <c r="P74" s="122">
        <v>0</v>
      </c>
      <c r="Q74" s="122">
        <v>0</v>
      </c>
      <c r="R74" s="43"/>
      <c r="S74" s="43">
        <v>0</v>
      </c>
      <c r="T74" s="111">
        <v>0</v>
      </c>
      <c r="U74" s="111">
        <v>0</v>
      </c>
      <c r="V74" s="111">
        <v>0</v>
      </c>
      <c r="W74" s="111">
        <v>0</v>
      </c>
      <c r="X74" s="111"/>
      <c r="Y74" s="43">
        <v>0</v>
      </c>
      <c r="Z74" s="111">
        <v>0</v>
      </c>
      <c r="AA74" s="111">
        <v>0</v>
      </c>
      <c r="AB74" s="111">
        <v>0</v>
      </c>
      <c r="AC74" s="111">
        <v>0</v>
      </c>
      <c r="AD74" s="112">
        <v>0</v>
      </c>
      <c r="AE74" s="112">
        <v>0</v>
      </c>
      <c r="AF74" s="112">
        <v>0</v>
      </c>
      <c r="AG74" s="112">
        <v>0</v>
      </c>
      <c r="AH74" s="112">
        <v>0</v>
      </c>
      <c r="AI74" s="112">
        <v>0</v>
      </c>
      <c r="AJ74" s="112">
        <v>0</v>
      </c>
      <c r="AK74" s="112">
        <v>0</v>
      </c>
      <c r="AL74" s="112">
        <v>0</v>
      </c>
      <c r="AM74" s="112">
        <v>0</v>
      </c>
    </row>
    <row r="75" spans="1:39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122">
        <v>0</v>
      </c>
      <c r="I75" s="122">
        <v>0</v>
      </c>
      <c r="J75" s="122">
        <v>0</v>
      </c>
      <c r="K75" s="122"/>
      <c r="L75" s="122">
        <v>0</v>
      </c>
      <c r="M75" s="122"/>
      <c r="N75" s="122">
        <v>0</v>
      </c>
      <c r="O75" s="122">
        <v>0</v>
      </c>
      <c r="P75" s="122">
        <v>0</v>
      </c>
      <c r="Q75" s="122">
        <v>0</v>
      </c>
      <c r="R75" s="43"/>
      <c r="S75" s="43">
        <v>0</v>
      </c>
      <c r="T75" s="111">
        <v>0</v>
      </c>
      <c r="U75" s="111">
        <v>0</v>
      </c>
      <c r="V75" s="111">
        <v>0</v>
      </c>
      <c r="W75" s="111">
        <v>0</v>
      </c>
      <c r="X75" s="111"/>
      <c r="Y75" s="43">
        <v>0</v>
      </c>
      <c r="Z75" s="111">
        <v>0</v>
      </c>
      <c r="AA75" s="111">
        <v>0</v>
      </c>
      <c r="AB75" s="111">
        <v>0</v>
      </c>
      <c r="AC75" s="111">
        <v>0</v>
      </c>
      <c r="AD75" s="112">
        <v>0</v>
      </c>
      <c r="AE75" s="112">
        <v>0</v>
      </c>
      <c r="AF75" s="112">
        <v>0</v>
      </c>
      <c r="AG75" s="112">
        <v>0</v>
      </c>
      <c r="AH75" s="112">
        <v>0</v>
      </c>
      <c r="AI75" s="112">
        <v>0</v>
      </c>
      <c r="AJ75" s="112">
        <v>0</v>
      </c>
      <c r="AK75" s="112">
        <v>0</v>
      </c>
      <c r="AL75" s="112">
        <v>0</v>
      </c>
      <c r="AM75" s="112">
        <v>0</v>
      </c>
    </row>
    <row r="76" spans="1:39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122">
        <v>0</v>
      </c>
      <c r="I76" s="122">
        <v>0</v>
      </c>
      <c r="J76" s="122">
        <v>0</v>
      </c>
      <c r="K76" s="122"/>
      <c r="L76" s="122">
        <v>0</v>
      </c>
      <c r="M76" s="122"/>
      <c r="N76" s="122">
        <v>0</v>
      </c>
      <c r="O76" s="122">
        <v>0</v>
      </c>
      <c r="P76" s="122">
        <v>0</v>
      </c>
      <c r="Q76" s="122">
        <v>0</v>
      </c>
      <c r="R76" s="43"/>
      <c r="S76" s="43">
        <v>0</v>
      </c>
      <c r="T76" s="111">
        <v>0</v>
      </c>
      <c r="U76" s="111">
        <v>0</v>
      </c>
      <c r="V76" s="111">
        <v>0</v>
      </c>
      <c r="W76" s="111">
        <v>0</v>
      </c>
      <c r="X76" s="111"/>
      <c r="Y76" s="43">
        <v>0</v>
      </c>
      <c r="Z76" s="111">
        <v>0</v>
      </c>
      <c r="AA76" s="111">
        <v>0</v>
      </c>
      <c r="AB76" s="111">
        <v>0</v>
      </c>
      <c r="AC76" s="111">
        <v>0</v>
      </c>
      <c r="AD76" s="112">
        <v>0</v>
      </c>
      <c r="AE76" s="112">
        <v>0</v>
      </c>
      <c r="AF76" s="112">
        <v>0</v>
      </c>
      <c r="AG76" s="112">
        <v>0</v>
      </c>
      <c r="AH76" s="112">
        <v>0</v>
      </c>
      <c r="AI76" s="112">
        <v>0</v>
      </c>
      <c r="AJ76" s="112">
        <v>0</v>
      </c>
      <c r="AK76" s="112">
        <v>0</v>
      </c>
      <c r="AL76" s="112">
        <v>0</v>
      </c>
      <c r="AM76" s="112">
        <v>0</v>
      </c>
    </row>
    <row r="77" spans="1:39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122">
        <v>0</v>
      </c>
      <c r="I77" s="122">
        <v>0</v>
      </c>
      <c r="J77" s="122">
        <v>0</v>
      </c>
      <c r="K77" s="122"/>
      <c r="L77" s="122">
        <v>0</v>
      </c>
      <c r="M77" s="122"/>
      <c r="N77" s="122">
        <v>0</v>
      </c>
      <c r="O77" s="122">
        <v>0</v>
      </c>
      <c r="P77" s="122">
        <v>0</v>
      </c>
      <c r="Q77" s="122">
        <v>0</v>
      </c>
      <c r="R77" s="43"/>
      <c r="S77" s="43">
        <v>0</v>
      </c>
      <c r="T77" s="111">
        <v>0</v>
      </c>
      <c r="U77" s="111">
        <v>0</v>
      </c>
      <c r="V77" s="111">
        <v>0</v>
      </c>
      <c r="W77" s="111">
        <v>0</v>
      </c>
      <c r="X77" s="111"/>
      <c r="Y77" s="43">
        <v>0</v>
      </c>
      <c r="Z77" s="111">
        <v>0</v>
      </c>
      <c r="AA77" s="111">
        <v>0</v>
      </c>
      <c r="AB77" s="111">
        <v>0</v>
      </c>
      <c r="AC77" s="111">
        <v>0</v>
      </c>
      <c r="AD77" s="112">
        <v>0</v>
      </c>
      <c r="AE77" s="112">
        <v>0</v>
      </c>
      <c r="AF77" s="112">
        <v>0</v>
      </c>
      <c r="AG77" s="112">
        <v>0</v>
      </c>
      <c r="AH77" s="112">
        <v>0</v>
      </c>
      <c r="AI77" s="112">
        <v>0</v>
      </c>
      <c r="AJ77" s="112">
        <v>0</v>
      </c>
      <c r="AK77" s="112">
        <v>0</v>
      </c>
      <c r="AL77" s="112">
        <v>0</v>
      </c>
      <c r="AM77" s="112">
        <v>0</v>
      </c>
    </row>
    <row r="78" spans="1:39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122">
        <v>0</v>
      </c>
      <c r="I78" s="122">
        <v>0</v>
      </c>
      <c r="J78" s="122">
        <v>0</v>
      </c>
      <c r="K78" s="122"/>
      <c r="L78" s="122">
        <v>0</v>
      </c>
      <c r="M78" s="122"/>
      <c r="N78" s="122">
        <v>0</v>
      </c>
      <c r="O78" s="122">
        <v>0</v>
      </c>
      <c r="P78" s="122">
        <v>0</v>
      </c>
      <c r="Q78" s="122">
        <v>0</v>
      </c>
      <c r="R78" s="43"/>
      <c r="S78" s="43">
        <v>0</v>
      </c>
      <c r="T78" s="111">
        <v>0</v>
      </c>
      <c r="U78" s="111">
        <v>0</v>
      </c>
      <c r="V78" s="111">
        <v>0</v>
      </c>
      <c r="W78" s="111">
        <v>0</v>
      </c>
      <c r="X78" s="111"/>
      <c r="Y78" s="43">
        <v>0</v>
      </c>
      <c r="Z78" s="111">
        <v>0</v>
      </c>
      <c r="AA78" s="111">
        <v>0</v>
      </c>
      <c r="AB78" s="111">
        <v>0</v>
      </c>
      <c r="AC78" s="111">
        <v>0</v>
      </c>
      <c r="AD78" s="112">
        <v>0</v>
      </c>
      <c r="AE78" s="112">
        <v>0</v>
      </c>
      <c r="AF78" s="112">
        <v>0</v>
      </c>
      <c r="AG78" s="112">
        <v>0</v>
      </c>
      <c r="AH78" s="112">
        <v>0</v>
      </c>
      <c r="AI78" s="112">
        <v>0</v>
      </c>
      <c r="AJ78" s="112">
        <v>0</v>
      </c>
      <c r="AK78" s="112">
        <v>0</v>
      </c>
      <c r="AL78" s="112">
        <v>0</v>
      </c>
      <c r="AM78" s="112">
        <v>0</v>
      </c>
    </row>
    <row r="79" spans="1:39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122">
        <v>0</v>
      </c>
      <c r="I79" s="122">
        <v>0</v>
      </c>
      <c r="J79" s="122">
        <v>0</v>
      </c>
      <c r="K79" s="122"/>
      <c r="L79" s="122">
        <v>0</v>
      </c>
      <c r="M79" s="122"/>
      <c r="N79" s="122">
        <v>0</v>
      </c>
      <c r="O79" s="122">
        <v>0</v>
      </c>
      <c r="P79" s="122">
        <v>0</v>
      </c>
      <c r="Q79" s="122">
        <v>0</v>
      </c>
      <c r="R79" s="43"/>
      <c r="S79" s="43">
        <v>0</v>
      </c>
      <c r="T79" s="111">
        <v>0</v>
      </c>
      <c r="U79" s="111">
        <v>0</v>
      </c>
      <c r="V79" s="111">
        <v>0</v>
      </c>
      <c r="W79" s="111">
        <v>0</v>
      </c>
      <c r="X79" s="111"/>
      <c r="Y79" s="43">
        <v>0</v>
      </c>
      <c r="Z79" s="111">
        <v>0</v>
      </c>
      <c r="AA79" s="111">
        <v>0</v>
      </c>
      <c r="AB79" s="111">
        <v>0</v>
      </c>
      <c r="AC79" s="111">
        <v>0</v>
      </c>
      <c r="AD79" s="112">
        <v>0</v>
      </c>
      <c r="AE79" s="112">
        <v>0</v>
      </c>
      <c r="AF79" s="112">
        <v>0</v>
      </c>
      <c r="AG79" s="112">
        <v>0</v>
      </c>
      <c r="AH79" s="112">
        <v>0</v>
      </c>
      <c r="AI79" s="112">
        <v>0</v>
      </c>
      <c r="AJ79" s="112">
        <v>0</v>
      </c>
      <c r="AK79" s="112">
        <v>0</v>
      </c>
      <c r="AL79" s="112">
        <v>0</v>
      </c>
      <c r="AM79" s="112">
        <v>0</v>
      </c>
    </row>
    <row r="80" spans="1:39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122">
        <v>0</v>
      </c>
      <c r="I80" s="122">
        <v>0</v>
      </c>
      <c r="J80" s="122">
        <v>0</v>
      </c>
      <c r="K80" s="122"/>
      <c r="L80" s="122">
        <v>0</v>
      </c>
      <c r="M80" s="122"/>
      <c r="N80" s="122">
        <v>0</v>
      </c>
      <c r="O80" s="122">
        <v>0</v>
      </c>
      <c r="P80" s="122">
        <v>0</v>
      </c>
      <c r="Q80" s="122">
        <v>0</v>
      </c>
      <c r="R80" s="43"/>
      <c r="S80" s="43">
        <v>0</v>
      </c>
      <c r="T80" s="111">
        <v>0</v>
      </c>
      <c r="U80" s="111">
        <v>0</v>
      </c>
      <c r="V80" s="111">
        <v>0</v>
      </c>
      <c r="W80" s="111">
        <v>0</v>
      </c>
      <c r="X80" s="111"/>
      <c r="Y80" s="43">
        <v>0</v>
      </c>
      <c r="Z80" s="111">
        <v>0</v>
      </c>
      <c r="AA80" s="111">
        <v>0</v>
      </c>
      <c r="AB80" s="111">
        <v>0</v>
      </c>
      <c r="AC80" s="111">
        <v>0</v>
      </c>
      <c r="AD80" s="112">
        <v>0</v>
      </c>
      <c r="AE80" s="112">
        <v>0</v>
      </c>
      <c r="AF80" s="112">
        <v>0</v>
      </c>
      <c r="AG80" s="112">
        <v>0</v>
      </c>
      <c r="AH80" s="112">
        <v>0</v>
      </c>
      <c r="AI80" s="112">
        <v>0</v>
      </c>
      <c r="AJ80" s="112">
        <v>0</v>
      </c>
      <c r="AK80" s="112">
        <v>0</v>
      </c>
      <c r="AL80" s="112">
        <v>0</v>
      </c>
      <c r="AM80" s="112">
        <v>0</v>
      </c>
    </row>
    <row r="81" spans="1:39" s="4" customFormat="1" ht="15.75" x14ac:dyDescent="0.25">
      <c r="A81" s="28"/>
      <c r="B81" s="33" t="s">
        <v>74</v>
      </c>
      <c r="C81" s="37">
        <v>8397563</v>
      </c>
      <c r="D81" s="37">
        <v>7052450</v>
      </c>
      <c r="E81" s="37">
        <v>0.54353112842040974</v>
      </c>
      <c r="F81" s="37">
        <v>0.45646887157959026</v>
      </c>
      <c r="G81" s="54">
        <v>822585</v>
      </c>
      <c r="H81" s="123">
        <v>24627.8</v>
      </c>
      <c r="I81" s="123">
        <v>6294</v>
      </c>
      <c r="J81" s="123">
        <v>2040</v>
      </c>
      <c r="K81" s="123">
        <v>0</v>
      </c>
      <c r="L81" s="123">
        <v>2226</v>
      </c>
      <c r="M81" s="123">
        <v>0</v>
      </c>
      <c r="N81" s="123">
        <v>2028</v>
      </c>
      <c r="O81" s="123">
        <v>6119</v>
      </c>
      <c r="P81" s="123">
        <v>6119</v>
      </c>
      <c r="Q81" s="123">
        <v>6095.8</v>
      </c>
      <c r="R81" s="54">
        <v>0</v>
      </c>
      <c r="S81" s="54">
        <v>24627.8</v>
      </c>
      <c r="T81" s="113">
        <v>6162</v>
      </c>
      <c r="U81" s="113">
        <v>6160</v>
      </c>
      <c r="V81" s="113">
        <v>6161</v>
      </c>
      <c r="W81" s="113">
        <v>6144.8</v>
      </c>
      <c r="X81" s="113">
        <v>0</v>
      </c>
      <c r="Y81" s="54">
        <v>24627.8</v>
      </c>
      <c r="Z81" s="113">
        <v>6162</v>
      </c>
      <c r="AA81" s="113">
        <v>6160</v>
      </c>
      <c r="AB81" s="113">
        <v>6174</v>
      </c>
      <c r="AC81" s="113">
        <v>6131.8</v>
      </c>
      <c r="AD81" s="114">
        <v>13624</v>
      </c>
      <c r="AE81" s="114">
        <v>3505</v>
      </c>
      <c r="AF81" s="114">
        <v>3369</v>
      </c>
      <c r="AG81" s="114">
        <v>3382</v>
      </c>
      <c r="AH81" s="114">
        <v>3368</v>
      </c>
      <c r="AI81" s="114">
        <v>11003.800000000001</v>
      </c>
      <c r="AJ81" s="114">
        <v>2657</v>
      </c>
      <c r="AK81" s="114">
        <v>2791</v>
      </c>
      <c r="AL81" s="114">
        <v>2792</v>
      </c>
      <c r="AM81" s="114">
        <v>2763.7999999999997</v>
      </c>
    </row>
    <row r="82" spans="1:39" x14ac:dyDescent="0.2">
      <c r="H82" s="124"/>
      <c r="R82" s="57"/>
      <c r="S82" s="57"/>
      <c r="T82" s="115"/>
      <c r="U82" s="116"/>
      <c r="V82" s="116"/>
      <c r="W82" s="116"/>
      <c r="X82" s="116"/>
      <c r="Y82" s="57"/>
      <c r="Z82" s="115"/>
      <c r="AA82" s="116"/>
      <c r="AB82" s="116"/>
      <c r="AC82" s="116"/>
    </row>
    <row r="83" spans="1:39" x14ac:dyDescent="0.2">
      <c r="C83" s="58"/>
      <c r="D83" s="58"/>
      <c r="E83" s="58"/>
      <c r="F83" s="58"/>
      <c r="H83" s="124"/>
      <c r="R83" s="57"/>
      <c r="S83" s="57"/>
      <c r="T83" s="115"/>
      <c r="U83" s="116"/>
      <c r="V83" s="116"/>
      <c r="W83" s="116"/>
      <c r="X83" s="116"/>
      <c r="Y83" s="57"/>
      <c r="Z83" s="115"/>
      <c r="AA83" s="116"/>
      <c r="AB83" s="116"/>
      <c r="AC83" s="116"/>
    </row>
    <row r="84" spans="1:39" x14ac:dyDescent="0.2">
      <c r="S84" s="105"/>
      <c r="T84" s="117"/>
      <c r="U84" s="117"/>
      <c r="Y84" s="105"/>
      <c r="Z84" s="117"/>
      <c r="AA84" s="117"/>
    </row>
    <row r="87" spans="1:39" ht="10.5" customHeight="1" x14ac:dyDescent="0.2"/>
  </sheetData>
  <sheetProtection sheet="1" objects="1" scenarios="1"/>
  <autoFilter ref="A6:AM6">
    <sortState ref="A9:W85">
      <sortCondition ref="A6"/>
    </sortState>
  </autoFilter>
  <mergeCells count="33">
    <mergeCell ref="X4:X6"/>
    <mergeCell ref="S4:S6"/>
    <mergeCell ref="T4:W4"/>
    <mergeCell ref="T5:T6"/>
    <mergeCell ref="U5:U6"/>
    <mergeCell ref="V5:V6"/>
    <mergeCell ref="W5:W6"/>
    <mergeCell ref="A4:A6"/>
    <mergeCell ref="B4:B6"/>
    <mergeCell ref="C4:F4"/>
    <mergeCell ref="G4:G6"/>
    <mergeCell ref="H4:H6"/>
    <mergeCell ref="AI5:AI6"/>
    <mergeCell ref="AJ5:AM5"/>
    <mergeCell ref="AD4:AH4"/>
    <mergeCell ref="AI4:AM4"/>
    <mergeCell ref="C5:D5"/>
    <mergeCell ref="E5:F5"/>
    <mergeCell ref="I5:I6"/>
    <mergeCell ref="O5:O6"/>
    <mergeCell ref="P5:P6"/>
    <mergeCell ref="Q5:Q6"/>
    <mergeCell ref="AD5:AD6"/>
    <mergeCell ref="AE5:AH5"/>
    <mergeCell ref="I4:Q4"/>
    <mergeCell ref="J5:N5"/>
    <mergeCell ref="R4:R6"/>
    <mergeCell ref="Y4:Y6"/>
    <mergeCell ref="AA5:AA6"/>
    <mergeCell ref="AB5:AB6"/>
    <mergeCell ref="AC5:AC6"/>
    <mergeCell ref="Z4:AC4"/>
    <mergeCell ref="Z5:Z6"/>
  </mergeCells>
  <pageMargins left="0.70866141732283472" right="0.70866141732283472" top="0.74803149606299213" bottom="0.74803149606299213" header="0.31496062992125984" footer="0.31496062992125984"/>
  <pageSetup paperSize="9" scale="40" fitToHeight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87"/>
  <sheetViews>
    <sheetView workbookViewId="0">
      <pane xSplit="6" ySplit="6" topLeftCell="G40" activePane="bottomRight" state="frozen"/>
      <selection pane="topRight" activeCell="G1" sqref="G1"/>
      <selection pane="bottomLeft" activeCell="A7" sqref="A7"/>
      <selection pane="bottomRight" activeCell="G42" sqref="G42"/>
    </sheetView>
  </sheetViews>
  <sheetFormatPr defaultRowHeight="15" x14ac:dyDescent="0.2"/>
  <cols>
    <col min="1" max="1" width="9.140625" style="1"/>
    <col min="2" max="2" width="50.85546875" style="5" customWidth="1"/>
    <col min="3" max="4" width="13.85546875" style="42" hidden="1" customWidth="1"/>
    <col min="5" max="5" width="15" style="42" hidden="1" customWidth="1"/>
    <col min="6" max="6" width="13.85546875" style="42" hidden="1" customWidth="1"/>
    <col min="7" max="7" width="15.5703125" style="44" customWidth="1"/>
    <col min="8" max="8" width="13.140625" style="45" customWidth="1"/>
    <col min="9" max="9" width="13.85546875" style="46" customWidth="1"/>
    <col min="10" max="10" width="12.28515625" style="10" customWidth="1"/>
    <col min="11" max="11" width="13.85546875" style="10" customWidth="1"/>
    <col min="12" max="12" width="13.42578125" style="10" customWidth="1"/>
    <col min="13" max="22" width="12.85546875" style="1" customWidth="1"/>
    <col min="23" max="16384" width="9.140625" style="1"/>
  </cols>
  <sheetData>
    <row r="1" spans="1:22" x14ac:dyDescent="0.2">
      <c r="V1" s="11" t="s">
        <v>156</v>
      </c>
    </row>
    <row r="3" spans="1:22" ht="15.75" x14ac:dyDescent="0.25">
      <c r="B3" s="20" t="s">
        <v>272</v>
      </c>
      <c r="C3" s="39"/>
      <c r="D3" s="39"/>
      <c r="E3" s="39"/>
      <c r="F3" s="39"/>
      <c r="G3" s="39"/>
      <c r="H3" s="39"/>
      <c r="I3" s="39"/>
      <c r="J3" s="20"/>
      <c r="K3" s="20"/>
      <c r="L3" s="20"/>
    </row>
    <row r="4" spans="1:22" ht="59.25" customHeight="1" x14ac:dyDescent="0.2">
      <c r="A4" s="172" t="s">
        <v>0</v>
      </c>
      <c r="B4" s="172" t="s">
        <v>1</v>
      </c>
      <c r="C4" s="210" t="s">
        <v>112</v>
      </c>
      <c r="D4" s="211"/>
      <c r="E4" s="211"/>
      <c r="F4" s="212"/>
      <c r="G4" s="213" t="s">
        <v>140</v>
      </c>
      <c r="H4" s="235" t="s">
        <v>117</v>
      </c>
      <c r="I4" s="209" t="s">
        <v>105</v>
      </c>
      <c r="J4" s="191"/>
      <c r="K4" s="191"/>
      <c r="L4" s="191"/>
      <c r="M4" s="214" t="s">
        <v>122</v>
      </c>
      <c r="N4" s="214"/>
      <c r="O4" s="214"/>
      <c r="P4" s="214"/>
      <c r="Q4" s="214"/>
      <c r="R4" s="204" t="s">
        <v>123</v>
      </c>
      <c r="S4" s="205"/>
      <c r="T4" s="205"/>
      <c r="U4" s="205"/>
      <c r="V4" s="206"/>
    </row>
    <row r="5" spans="1:22" s="2" customFormat="1" ht="50.25" customHeight="1" x14ac:dyDescent="0.2">
      <c r="A5" s="172"/>
      <c r="B5" s="172"/>
      <c r="C5" s="179" t="s">
        <v>108</v>
      </c>
      <c r="D5" s="179"/>
      <c r="E5" s="215" t="s">
        <v>109</v>
      </c>
      <c r="F5" s="216"/>
      <c r="G5" s="213"/>
      <c r="H5" s="235"/>
      <c r="I5" s="227" t="s">
        <v>65</v>
      </c>
      <c r="J5" s="195" t="s">
        <v>66</v>
      </c>
      <c r="K5" s="195" t="s">
        <v>67</v>
      </c>
      <c r="L5" s="195" t="s">
        <v>68</v>
      </c>
      <c r="M5" s="217" t="s">
        <v>117</v>
      </c>
      <c r="N5" s="209" t="s">
        <v>64</v>
      </c>
      <c r="O5" s="191"/>
      <c r="P5" s="191"/>
      <c r="Q5" s="192"/>
      <c r="R5" s="207" t="s">
        <v>117</v>
      </c>
      <c r="S5" s="209" t="s">
        <v>64</v>
      </c>
      <c r="T5" s="191"/>
      <c r="U5" s="191"/>
      <c r="V5" s="192"/>
    </row>
    <row r="6" spans="1:22" s="6" customFormat="1" ht="52.5" customHeight="1" x14ac:dyDescent="0.2">
      <c r="A6" s="172"/>
      <c r="B6" s="172"/>
      <c r="C6" s="49" t="s">
        <v>106</v>
      </c>
      <c r="D6" s="49" t="s">
        <v>110</v>
      </c>
      <c r="E6" s="49" t="s">
        <v>106</v>
      </c>
      <c r="F6" s="49" t="s">
        <v>110</v>
      </c>
      <c r="G6" s="213"/>
      <c r="H6" s="235"/>
      <c r="I6" s="228"/>
      <c r="J6" s="196"/>
      <c r="K6" s="196"/>
      <c r="L6" s="196"/>
      <c r="M6" s="218"/>
      <c r="N6" s="64" t="s">
        <v>65</v>
      </c>
      <c r="O6" s="64" t="s">
        <v>66</v>
      </c>
      <c r="P6" s="64" t="s">
        <v>67</v>
      </c>
      <c r="Q6" s="64" t="s">
        <v>68</v>
      </c>
      <c r="R6" s="208"/>
      <c r="S6" s="64" t="s">
        <v>65</v>
      </c>
      <c r="T6" s="64" t="s">
        <v>66</v>
      </c>
      <c r="U6" s="64" t="s">
        <v>67</v>
      </c>
      <c r="V6" s="64" t="s">
        <v>68</v>
      </c>
    </row>
    <row r="7" spans="1:22" x14ac:dyDescent="0.2">
      <c r="A7" s="27">
        <v>1</v>
      </c>
      <c r="B7" s="3" t="s">
        <v>2</v>
      </c>
      <c r="C7" s="63">
        <v>222</v>
      </c>
      <c r="D7" s="63">
        <v>8167</v>
      </c>
      <c r="E7" s="37">
        <f t="shared" ref="E7:E67" si="0">C7/(C7+D7)</f>
        <v>2.6463225652640362E-2</v>
      </c>
      <c r="F7" s="37">
        <f t="shared" ref="F7:F67" si="1">1-E7</f>
        <v>0.97353677434735963</v>
      </c>
      <c r="G7" s="52">
        <v>8389</v>
      </c>
      <c r="H7" s="43"/>
      <c r="I7" s="43">
        <v>0</v>
      </c>
      <c r="J7" s="13">
        <v>0</v>
      </c>
      <c r="K7" s="13">
        <v>0</v>
      </c>
      <c r="L7" s="13">
        <v>0</v>
      </c>
      <c r="M7" s="27">
        <v>0</v>
      </c>
      <c r="N7" s="32">
        <v>0</v>
      </c>
      <c r="O7" s="32">
        <v>0</v>
      </c>
      <c r="P7" s="32">
        <v>0</v>
      </c>
      <c r="Q7" s="32">
        <v>0</v>
      </c>
      <c r="R7" s="32">
        <v>0</v>
      </c>
      <c r="S7" s="32">
        <v>0</v>
      </c>
      <c r="T7" s="32">
        <v>0</v>
      </c>
      <c r="U7" s="32">
        <v>0</v>
      </c>
      <c r="V7" s="32">
        <v>0</v>
      </c>
    </row>
    <row r="8" spans="1:22" x14ac:dyDescent="0.2">
      <c r="A8" s="27">
        <v>2</v>
      </c>
      <c r="B8" s="3" t="s">
        <v>3</v>
      </c>
      <c r="C8" s="63">
        <v>1082</v>
      </c>
      <c r="D8" s="63">
        <v>13789</v>
      </c>
      <c r="E8" s="37">
        <f t="shared" si="0"/>
        <v>7.2759061260170801E-2</v>
      </c>
      <c r="F8" s="37">
        <f t="shared" si="1"/>
        <v>0.92724093873982916</v>
      </c>
      <c r="G8" s="52">
        <v>14871</v>
      </c>
      <c r="H8" s="43"/>
      <c r="I8" s="43">
        <v>0</v>
      </c>
      <c r="J8" s="13">
        <v>0</v>
      </c>
      <c r="K8" s="13">
        <v>0</v>
      </c>
      <c r="L8" s="13">
        <v>0</v>
      </c>
      <c r="M8" s="27">
        <v>0</v>
      </c>
      <c r="N8" s="32">
        <v>0</v>
      </c>
      <c r="O8" s="32">
        <v>0</v>
      </c>
      <c r="P8" s="32">
        <v>0</v>
      </c>
      <c r="Q8" s="32">
        <v>0</v>
      </c>
      <c r="R8" s="32">
        <v>0</v>
      </c>
      <c r="S8" s="32">
        <v>0</v>
      </c>
      <c r="T8" s="32">
        <v>0</v>
      </c>
      <c r="U8" s="32">
        <v>0</v>
      </c>
      <c r="V8" s="32">
        <v>0</v>
      </c>
    </row>
    <row r="9" spans="1:22" x14ac:dyDescent="0.2">
      <c r="A9" s="27">
        <v>3</v>
      </c>
      <c r="B9" s="3" t="s">
        <v>4</v>
      </c>
      <c r="C9" s="63">
        <v>17087</v>
      </c>
      <c r="D9" s="63">
        <v>474</v>
      </c>
      <c r="E9" s="37">
        <f t="shared" si="0"/>
        <v>0.97300837082170721</v>
      </c>
      <c r="F9" s="37">
        <f t="shared" si="1"/>
        <v>2.6991629178292786E-2</v>
      </c>
      <c r="G9" s="52">
        <v>17561</v>
      </c>
      <c r="H9" s="43"/>
      <c r="I9" s="43">
        <v>0</v>
      </c>
      <c r="J9" s="13">
        <v>0</v>
      </c>
      <c r="K9" s="13">
        <v>0</v>
      </c>
      <c r="L9" s="13">
        <v>0</v>
      </c>
      <c r="M9" s="27">
        <v>0</v>
      </c>
      <c r="N9" s="32">
        <v>0</v>
      </c>
      <c r="O9" s="32">
        <v>0</v>
      </c>
      <c r="P9" s="32">
        <v>0</v>
      </c>
      <c r="Q9" s="32">
        <v>0</v>
      </c>
      <c r="R9" s="32">
        <v>0</v>
      </c>
      <c r="S9" s="32">
        <v>0</v>
      </c>
      <c r="T9" s="32">
        <v>0</v>
      </c>
      <c r="U9" s="32">
        <v>0</v>
      </c>
      <c r="V9" s="32">
        <v>0</v>
      </c>
    </row>
    <row r="10" spans="1:22" x14ac:dyDescent="0.2">
      <c r="A10" s="27">
        <v>4</v>
      </c>
      <c r="B10" s="3" t="s">
        <v>5</v>
      </c>
      <c r="C10" s="63">
        <v>1390</v>
      </c>
      <c r="D10" s="63">
        <v>11159</v>
      </c>
      <c r="E10" s="37">
        <f t="shared" si="0"/>
        <v>0.11076579807155949</v>
      </c>
      <c r="F10" s="37">
        <f t="shared" si="1"/>
        <v>0.88923420192844049</v>
      </c>
      <c r="G10" s="52">
        <v>12549</v>
      </c>
      <c r="H10" s="43"/>
      <c r="I10" s="43">
        <v>0</v>
      </c>
      <c r="J10" s="13">
        <v>0</v>
      </c>
      <c r="K10" s="13">
        <v>0</v>
      </c>
      <c r="L10" s="13">
        <v>0</v>
      </c>
      <c r="M10" s="27">
        <v>0</v>
      </c>
      <c r="N10" s="32">
        <v>0</v>
      </c>
      <c r="O10" s="32">
        <v>0</v>
      </c>
      <c r="P10" s="32">
        <v>0</v>
      </c>
      <c r="Q10" s="32">
        <v>0</v>
      </c>
      <c r="R10" s="32">
        <v>0</v>
      </c>
      <c r="S10" s="32">
        <v>0</v>
      </c>
      <c r="T10" s="32">
        <v>0</v>
      </c>
      <c r="U10" s="32">
        <v>0</v>
      </c>
      <c r="V10" s="32">
        <v>0</v>
      </c>
    </row>
    <row r="11" spans="1:22" x14ac:dyDescent="0.2">
      <c r="A11" s="27">
        <v>5</v>
      </c>
      <c r="B11" s="3" t="s">
        <v>6</v>
      </c>
      <c r="C11" s="63">
        <v>4114</v>
      </c>
      <c r="D11" s="63">
        <v>21091</v>
      </c>
      <c r="E11" s="37">
        <f t="shared" si="0"/>
        <v>0.16322158301924222</v>
      </c>
      <c r="F11" s="37">
        <f t="shared" si="1"/>
        <v>0.83677841698075772</v>
      </c>
      <c r="G11" s="52">
        <v>25205</v>
      </c>
      <c r="H11" s="43"/>
      <c r="I11" s="43">
        <v>0</v>
      </c>
      <c r="J11" s="13">
        <v>0</v>
      </c>
      <c r="K11" s="13">
        <v>0</v>
      </c>
      <c r="L11" s="13">
        <v>0</v>
      </c>
      <c r="M11" s="27">
        <v>0</v>
      </c>
      <c r="N11" s="32">
        <v>0</v>
      </c>
      <c r="O11" s="32">
        <v>0</v>
      </c>
      <c r="P11" s="32">
        <v>0</v>
      </c>
      <c r="Q11" s="32">
        <v>0</v>
      </c>
      <c r="R11" s="32">
        <v>0</v>
      </c>
      <c r="S11" s="32">
        <v>0</v>
      </c>
      <c r="T11" s="32">
        <v>0</v>
      </c>
      <c r="U11" s="32">
        <v>0</v>
      </c>
      <c r="V11" s="32">
        <v>0</v>
      </c>
    </row>
    <row r="12" spans="1:22" x14ac:dyDescent="0.2">
      <c r="A12" s="27">
        <v>6</v>
      </c>
      <c r="B12" s="3" t="s">
        <v>7</v>
      </c>
      <c r="C12" s="63">
        <v>194</v>
      </c>
      <c r="D12" s="63">
        <v>8108</v>
      </c>
      <c r="E12" s="37">
        <f t="shared" si="0"/>
        <v>2.3367863165502288E-2</v>
      </c>
      <c r="F12" s="37">
        <f t="shared" si="1"/>
        <v>0.97663213683449768</v>
      </c>
      <c r="G12" s="52">
        <v>8302</v>
      </c>
      <c r="H12" s="43"/>
      <c r="I12" s="43">
        <v>0</v>
      </c>
      <c r="J12" s="13">
        <v>0</v>
      </c>
      <c r="K12" s="13">
        <v>0</v>
      </c>
      <c r="L12" s="13">
        <v>0</v>
      </c>
      <c r="M12" s="27">
        <v>0</v>
      </c>
      <c r="N12" s="32">
        <v>0</v>
      </c>
      <c r="O12" s="32">
        <v>0</v>
      </c>
      <c r="P12" s="32">
        <v>0</v>
      </c>
      <c r="Q12" s="32">
        <v>0</v>
      </c>
      <c r="R12" s="32">
        <v>0</v>
      </c>
      <c r="S12" s="32">
        <v>0</v>
      </c>
      <c r="T12" s="32">
        <v>0</v>
      </c>
      <c r="U12" s="32">
        <v>0</v>
      </c>
      <c r="V12" s="32">
        <v>0</v>
      </c>
    </row>
    <row r="13" spans="1:22" x14ac:dyDescent="0.2">
      <c r="A13" s="27">
        <v>7</v>
      </c>
      <c r="B13" s="3" t="s">
        <v>8</v>
      </c>
      <c r="C13" s="63">
        <v>9931</v>
      </c>
      <c r="D13" s="63">
        <v>16516</v>
      </c>
      <c r="E13" s="37">
        <f t="shared" si="0"/>
        <v>0.37550572843800811</v>
      </c>
      <c r="F13" s="37">
        <f t="shared" si="1"/>
        <v>0.62449427156199189</v>
      </c>
      <c r="G13" s="52">
        <v>26447</v>
      </c>
      <c r="H13" s="43"/>
      <c r="I13" s="43">
        <v>0</v>
      </c>
      <c r="J13" s="13">
        <v>0</v>
      </c>
      <c r="K13" s="13">
        <v>0</v>
      </c>
      <c r="L13" s="13">
        <v>0</v>
      </c>
      <c r="M13" s="27">
        <v>0</v>
      </c>
      <c r="N13" s="32">
        <v>0</v>
      </c>
      <c r="O13" s="32">
        <v>0</v>
      </c>
      <c r="P13" s="32">
        <v>0</v>
      </c>
      <c r="Q13" s="32">
        <v>0</v>
      </c>
      <c r="R13" s="32">
        <v>0</v>
      </c>
      <c r="S13" s="32">
        <v>0</v>
      </c>
      <c r="T13" s="32">
        <v>0</v>
      </c>
      <c r="U13" s="32">
        <v>0</v>
      </c>
      <c r="V13" s="32">
        <v>0</v>
      </c>
    </row>
    <row r="14" spans="1:22" x14ac:dyDescent="0.2">
      <c r="A14" s="27">
        <v>8</v>
      </c>
      <c r="B14" s="3" t="s">
        <v>9</v>
      </c>
      <c r="C14" s="63">
        <v>1017</v>
      </c>
      <c r="D14" s="63">
        <v>19151</v>
      </c>
      <c r="E14" s="37">
        <f t="shared" si="0"/>
        <v>5.0426418088060296E-2</v>
      </c>
      <c r="F14" s="37">
        <f t="shared" si="1"/>
        <v>0.94957358191193975</v>
      </c>
      <c r="G14" s="52">
        <v>20168</v>
      </c>
      <c r="H14" s="43"/>
      <c r="I14" s="43">
        <v>0</v>
      </c>
      <c r="J14" s="13">
        <v>0</v>
      </c>
      <c r="K14" s="13">
        <v>0</v>
      </c>
      <c r="L14" s="13">
        <v>0</v>
      </c>
      <c r="M14" s="27">
        <v>0</v>
      </c>
      <c r="N14" s="32">
        <v>0</v>
      </c>
      <c r="O14" s="32">
        <v>0</v>
      </c>
      <c r="P14" s="32">
        <v>0</v>
      </c>
      <c r="Q14" s="32">
        <v>0</v>
      </c>
      <c r="R14" s="32">
        <v>0</v>
      </c>
      <c r="S14" s="32">
        <v>0</v>
      </c>
      <c r="T14" s="32">
        <v>0</v>
      </c>
      <c r="U14" s="32">
        <v>0</v>
      </c>
      <c r="V14" s="32">
        <v>0</v>
      </c>
    </row>
    <row r="15" spans="1:22" x14ac:dyDescent="0.2">
      <c r="A15" s="27">
        <v>9</v>
      </c>
      <c r="B15" s="3" t="s">
        <v>10</v>
      </c>
      <c r="C15" s="63">
        <v>42487</v>
      </c>
      <c r="D15" s="63">
        <v>4862</v>
      </c>
      <c r="E15" s="37">
        <f t="shared" si="0"/>
        <v>0.89731567720543204</v>
      </c>
      <c r="F15" s="37">
        <f t="shared" si="1"/>
        <v>0.10268432279456796</v>
      </c>
      <c r="G15" s="52">
        <v>47349</v>
      </c>
      <c r="H15" s="43"/>
      <c r="I15" s="43">
        <v>0</v>
      </c>
      <c r="J15" s="13">
        <v>0</v>
      </c>
      <c r="K15" s="13">
        <v>0</v>
      </c>
      <c r="L15" s="13">
        <v>0</v>
      </c>
      <c r="M15" s="27">
        <v>0</v>
      </c>
      <c r="N15" s="32">
        <v>0</v>
      </c>
      <c r="O15" s="32">
        <v>0</v>
      </c>
      <c r="P15" s="32">
        <v>0</v>
      </c>
      <c r="Q15" s="32">
        <v>0</v>
      </c>
      <c r="R15" s="32">
        <v>0</v>
      </c>
      <c r="S15" s="32">
        <v>0</v>
      </c>
      <c r="T15" s="32">
        <v>0</v>
      </c>
      <c r="U15" s="32">
        <v>0</v>
      </c>
      <c r="V15" s="32">
        <v>0</v>
      </c>
    </row>
    <row r="16" spans="1:22" ht="30" x14ac:dyDescent="0.2">
      <c r="A16" s="27">
        <v>10</v>
      </c>
      <c r="B16" s="3" t="s">
        <v>53</v>
      </c>
      <c r="C16" s="63">
        <v>2504</v>
      </c>
      <c r="D16" s="63">
        <v>26391</v>
      </c>
      <c r="E16" s="37">
        <f t="shared" si="0"/>
        <v>8.6658591451808265E-2</v>
      </c>
      <c r="F16" s="37">
        <f t="shared" si="1"/>
        <v>0.91334140854819168</v>
      </c>
      <c r="G16" s="52">
        <v>28895</v>
      </c>
      <c r="H16" s="43"/>
      <c r="I16" s="43">
        <v>0</v>
      </c>
      <c r="J16" s="13">
        <v>0</v>
      </c>
      <c r="K16" s="13">
        <v>0</v>
      </c>
      <c r="L16" s="13">
        <v>0</v>
      </c>
      <c r="M16" s="27">
        <v>0</v>
      </c>
      <c r="N16" s="32">
        <v>0</v>
      </c>
      <c r="O16" s="32">
        <v>0</v>
      </c>
      <c r="P16" s="32">
        <v>0</v>
      </c>
      <c r="Q16" s="32">
        <v>0</v>
      </c>
      <c r="R16" s="32">
        <v>0</v>
      </c>
      <c r="S16" s="32">
        <v>0</v>
      </c>
      <c r="T16" s="32">
        <v>0</v>
      </c>
      <c r="U16" s="32">
        <v>0</v>
      </c>
      <c r="V16" s="32">
        <v>0</v>
      </c>
    </row>
    <row r="17" spans="1:22" x14ac:dyDescent="0.2">
      <c r="A17" s="27">
        <v>11</v>
      </c>
      <c r="B17" s="3" t="s">
        <v>11</v>
      </c>
      <c r="C17" s="63">
        <v>13349</v>
      </c>
      <c r="D17" s="63">
        <v>623</v>
      </c>
      <c r="E17" s="37">
        <f t="shared" si="0"/>
        <v>0.95541082164328661</v>
      </c>
      <c r="F17" s="37">
        <f t="shared" si="1"/>
        <v>4.4589178356713388E-2</v>
      </c>
      <c r="G17" s="52">
        <v>13972</v>
      </c>
      <c r="H17" s="43"/>
      <c r="I17" s="43">
        <v>0</v>
      </c>
      <c r="J17" s="13">
        <v>0</v>
      </c>
      <c r="K17" s="13">
        <v>0</v>
      </c>
      <c r="L17" s="13">
        <v>0</v>
      </c>
      <c r="M17" s="27">
        <v>0</v>
      </c>
      <c r="N17" s="32">
        <v>0</v>
      </c>
      <c r="O17" s="32">
        <v>0</v>
      </c>
      <c r="P17" s="32">
        <v>0</v>
      </c>
      <c r="Q17" s="32">
        <v>0</v>
      </c>
      <c r="R17" s="32">
        <v>0</v>
      </c>
      <c r="S17" s="32">
        <v>0</v>
      </c>
      <c r="T17" s="32">
        <v>0</v>
      </c>
      <c r="U17" s="32">
        <v>0</v>
      </c>
      <c r="V17" s="32">
        <v>0</v>
      </c>
    </row>
    <row r="18" spans="1:22" x14ac:dyDescent="0.2">
      <c r="A18" s="27">
        <v>12</v>
      </c>
      <c r="B18" s="3" t="s">
        <v>12</v>
      </c>
      <c r="C18" s="63">
        <v>5281</v>
      </c>
      <c r="D18" s="63">
        <v>10241</v>
      </c>
      <c r="E18" s="37">
        <f t="shared" si="0"/>
        <v>0.34022677490014175</v>
      </c>
      <c r="F18" s="37">
        <f t="shared" si="1"/>
        <v>0.65977322509985825</v>
      </c>
      <c r="G18" s="52">
        <v>15522</v>
      </c>
      <c r="H18" s="43"/>
      <c r="I18" s="43">
        <v>0</v>
      </c>
      <c r="J18" s="13">
        <v>0</v>
      </c>
      <c r="K18" s="13">
        <v>0</v>
      </c>
      <c r="L18" s="13">
        <v>0</v>
      </c>
      <c r="M18" s="27">
        <v>0</v>
      </c>
      <c r="N18" s="32">
        <v>0</v>
      </c>
      <c r="O18" s="32">
        <v>0</v>
      </c>
      <c r="P18" s="32">
        <v>0</v>
      </c>
      <c r="Q18" s="32">
        <v>0</v>
      </c>
      <c r="R18" s="32">
        <v>0</v>
      </c>
      <c r="S18" s="32">
        <v>0</v>
      </c>
      <c r="T18" s="32">
        <v>0</v>
      </c>
      <c r="U18" s="32">
        <v>0</v>
      </c>
      <c r="V18" s="32">
        <v>0</v>
      </c>
    </row>
    <row r="19" spans="1:22" x14ac:dyDescent="0.2">
      <c r="A19" s="27">
        <v>13</v>
      </c>
      <c r="B19" s="3" t="s">
        <v>13</v>
      </c>
      <c r="C19" s="63">
        <v>765</v>
      </c>
      <c r="D19" s="63">
        <v>14441</v>
      </c>
      <c r="E19" s="37">
        <f t="shared" si="0"/>
        <v>5.0309088517690385E-2</v>
      </c>
      <c r="F19" s="37">
        <f t="shared" si="1"/>
        <v>0.94969091148230966</v>
      </c>
      <c r="G19" s="52">
        <v>15206</v>
      </c>
      <c r="H19" s="43"/>
      <c r="I19" s="43">
        <v>0</v>
      </c>
      <c r="J19" s="13">
        <v>0</v>
      </c>
      <c r="K19" s="13">
        <v>0</v>
      </c>
      <c r="L19" s="13">
        <v>0</v>
      </c>
      <c r="M19" s="27">
        <v>0</v>
      </c>
      <c r="N19" s="32">
        <v>0</v>
      </c>
      <c r="O19" s="32">
        <v>0</v>
      </c>
      <c r="P19" s="32">
        <v>0</v>
      </c>
      <c r="Q19" s="32">
        <v>0</v>
      </c>
      <c r="R19" s="32">
        <v>0</v>
      </c>
      <c r="S19" s="32">
        <v>0</v>
      </c>
      <c r="T19" s="32">
        <v>0</v>
      </c>
      <c r="U19" s="32">
        <v>0</v>
      </c>
      <c r="V19" s="32">
        <v>0</v>
      </c>
    </row>
    <row r="20" spans="1:22" x14ac:dyDescent="0.2">
      <c r="A20" s="27">
        <v>14</v>
      </c>
      <c r="B20" s="3" t="s">
        <v>14</v>
      </c>
      <c r="C20" s="63">
        <v>146</v>
      </c>
      <c r="D20" s="63">
        <v>10746</v>
      </c>
      <c r="E20" s="37">
        <f t="shared" si="0"/>
        <v>1.3404333455747338E-2</v>
      </c>
      <c r="F20" s="37">
        <f t="shared" si="1"/>
        <v>0.98659566654425268</v>
      </c>
      <c r="G20" s="52">
        <v>10892</v>
      </c>
      <c r="H20" s="43"/>
      <c r="I20" s="43">
        <v>0</v>
      </c>
      <c r="J20" s="13">
        <v>0</v>
      </c>
      <c r="K20" s="13">
        <v>0</v>
      </c>
      <c r="L20" s="13">
        <v>0</v>
      </c>
      <c r="M20" s="27">
        <v>0</v>
      </c>
      <c r="N20" s="32">
        <v>0</v>
      </c>
      <c r="O20" s="32">
        <v>0</v>
      </c>
      <c r="P20" s="32">
        <v>0</v>
      </c>
      <c r="Q20" s="32">
        <v>0</v>
      </c>
      <c r="R20" s="32">
        <v>0</v>
      </c>
      <c r="S20" s="32">
        <v>0</v>
      </c>
      <c r="T20" s="32">
        <v>0</v>
      </c>
      <c r="U20" s="32">
        <v>0</v>
      </c>
      <c r="V20" s="32">
        <v>0</v>
      </c>
    </row>
    <row r="21" spans="1:22" x14ac:dyDescent="0.2">
      <c r="A21" s="27">
        <v>15</v>
      </c>
      <c r="B21" s="3" t="s">
        <v>15</v>
      </c>
      <c r="C21" s="63">
        <v>16169</v>
      </c>
      <c r="D21" s="63">
        <v>1386</v>
      </c>
      <c r="E21" s="37">
        <f t="shared" si="0"/>
        <v>0.92104813443463396</v>
      </c>
      <c r="F21" s="37">
        <f t="shared" si="1"/>
        <v>7.8951865565366042E-2</v>
      </c>
      <c r="G21" s="52">
        <v>17555</v>
      </c>
      <c r="H21" s="43"/>
      <c r="I21" s="43">
        <v>0</v>
      </c>
      <c r="J21" s="13">
        <v>0</v>
      </c>
      <c r="K21" s="13">
        <v>0</v>
      </c>
      <c r="L21" s="13">
        <v>0</v>
      </c>
      <c r="M21" s="27">
        <v>0</v>
      </c>
      <c r="N21" s="32">
        <v>0</v>
      </c>
      <c r="O21" s="32">
        <v>0</v>
      </c>
      <c r="P21" s="32">
        <v>0</v>
      </c>
      <c r="Q21" s="32">
        <v>0</v>
      </c>
      <c r="R21" s="32">
        <v>0</v>
      </c>
      <c r="S21" s="32">
        <v>0</v>
      </c>
      <c r="T21" s="32">
        <v>0</v>
      </c>
      <c r="U21" s="32">
        <v>0</v>
      </c>
      <c r="V21" s="32">
        <v>0</v>
      </c>
    </row>
    <row r="22" spans="1:22" x14ac:dyDescent="0.2">
      <c r="A22" s="27">
        <v>16</v>
      </c>
      <c r="B22" s="3" t="s">
        <v>16</v>
      </c>
      <c r="C22" s="63">
        <v>833</v>
      </c>
      <c r="D22" s="63">
        <v>9705</v>
      </c>
      <c r="E22" s="37">
        <f t="shared" si="0"/>
        <v>7.9047257544126018E-2</v>
      </c>
      <c r="F22" s="37">
        <f t="shared" si="1"/>
        <v>0.920952742455874</v>
      </c>
      <c r="G22" s="52">
        <v>10538</v>
      </c>
      <c r="H22" s="43"/>
      <c r="I22" s="43">
        <v>0</v>
      </c>
      <c r="J22" s="13">
        <v>0</v>
      </c>
      <c r="K22" s="13">
        <v>0</v>
      </c>
      <c r="L22" s="13">
        <v>0</v>
      </c>
      <c r="M22" s="27">
        <v>0</v>
      </c>
      <c r="N22" s="32">
        <v>0</v>
      </c>
      <c r="O22" s="32">
        <v>0</v>
      </c>
      <c r="P22" s="32">
        <v>0</v>
      </c>
      <c r="Q22" s="32">
        <v>0</v>
      </c>
      <c r="R22" s="32">
        <v>0</v>
      </c>
      <c r="S22" s="32">
        <v>0</v>
      </c>
      <c r="T22" s="32">
        <v>0</v>
      </c>
      <c r="U22" s="32">
        <v>0</v>
      </c>
      <c r="V22" s="32">
        <v>0</v>
      </c>
    </row>
    <row r="23" spans="1:22" x14ac:dyDescent="0.2">
      <c r="A23" s="27">
        <v>17</v>
      </c>
      <c r="B23" s="3" t="s">
        <v>17</v>
      </c>
      <c r="C23" s="63">
        <v>93</v>
      </c>
      <c r="D23" s="63">
        <v>9525</v>
      </c>
      <c r="E23" s="37">
        <f t="shared" si="0"/>
        <v>9.6693699313786657E-3</v>
      </c>
      <c r="F23" s="37">
        <f t="shared" si="1"/>
        <v>0.99033063006862132</v>
      </c>
      <c r="G23" s="52">
        <v>9618</v>
      </c>
      <c r="H23" s="43"/>
      <c r="I23" s="43">
        <v>0</v>
      </c>
      <c r="J23" s="13">
        <v>0</v>
      </c>
      <c r="K23" s="13">
        <v>0</v>
      </c>
      <c r="L23" s="13">
        <v>0</v>
      </c>
      <c r="M23" s="27">
        <v>0</v>
      </c>
      <c r="N23" s="32">
        <v>0</v>
      </c>
      <c r="O23" s="32">
        <v>0</v>
      </c>
      <c r="P23" s="32">
        <v>0</v>
      </c>
      <c r="Q23" s="32">
        <v>0</v>
      </c>
      <c r="R23" s="32">
        <v>0</v>
      </c>
      <c r="S23" s="32">
        <v>0</v>
      </c>
      <c r="T23" s="32">
        <v>0</v>
      </c>
      <c r="U23" s="32">
        <v>0</v>
      </c>
      <c r="V23" s="32">
        <v>0</v>
      </c>
    </row>
    <row r="24" spans="1:22" x14ac:dyDescent="0.2">
      <c r="A24" s="27">
        <v>18</v>
      </c>
      <c r="B24" s="3" t="s">
        <v>18</v>
      </c>
      <c r="C24" s="63">
        <v>1178</v>
      </c>
      <c r="D24" s="63">
        <v>13087</v>
      </c>
      <c r="E24" s="37">
        <f t="shared" si="0"/>
        <v>8.2579740623904663E-2</v>
      </c>
      <c r="F24" s="37">
        <f t="shared" si="1"/>
        <v>0.91742025937609539</v>
      </c>
      <c r="G24" s="52">
        <v>14265</v>
      </c>
      <c r="H24" s="43"/>
      <c r="I24" s="43">
        <v>0</v>
      </c>
      <c r="J24" s="13">
        <v>0</v>
      </c>
      <c r="K24" s="13">
        <v>0</v>
      </c>
      <c r="L24" s="13">
        <v>0</v>
      </c>
      <c r="M24" s="27">
        <v>0</v>
      </c>
      <c r="N24" s="32">
        <v>0</v>
      </c>
      <c r="O24" s="32">
        <v>0</v>
      </c>
      <c r="P24" s="32">
        <v>0</v>
      </c>
      <c r="Q24" s="32">
        <v>0</v>
      </c>
      <c r="R24" s="32">
        <v>0</v>
      </c>
      <c r="S24" s="32">
        <v>0</v>
      </c>
      <c r="T24" s="32">
        <v>0</v>
      </c>
      <c r="U24" s="32">
        <v>0</v>
      </c>
      <c r="V24" s="32">
        <v>0</v>
      </c>
    </row>
    <row r="25" spans="1:22" x14ac:dyDescent="0.2">
      <c r="A25" s="27">
        <v>19</v>
      </c>
      <c r="B25" s="3" t="s">
        <v>19</v>
      </c>
      <c r="C25" s="63">
        <v>513</v>
      </c>
      <c r="D25" s="63">
        <v>4928</v>
      </c>
      <c r="E25" s="37">
        <f t="shared" si="0"/>
        <v>9.4284138945046864E-2</v>
      </c>
      <c r="F25" s="37">
        <f t="shared" si="1"/>
        <v>0.90571586105495316</v>
      </c>
      <c r="G25" s="52">
        <v>5441</v>
      </c>
      <c r="H25" s="43"/>
      <c r="I25" s="43">
        <v>0</v>
      </c>
      <c r="J25" s="13">
        <v>0</v>
      </c>
      <c r="K25" s="13">
        <v>0</v>
      </c>
      <c r="L25" s="13">
        <v>0</v>
      </c>
      <c r="M25" s="27">
        <v>0</v>
      </c>
      <c r="N25" s="32">
        <v>0</v>
      </c>
      <c r="O25" s="32">
        <v>0</v>
      </c>
      <c r="P25" s="32">
        <v>0</v>
      </c>
      <c r="Q25" s="32">
        <v>0</v>
      </c>
      <c r="R25" s="32">
        <v>0</v>
      </c>
      <c r="S25" s="32">
        <v>0</v>
      </c>
      <c r="T25" s="32">
        <v>0</v>
      </c>
      <c r="U25" s="32">
        <v>0</v>
      </c>
      <c r="V25" s="32">
        <v>0</v>
      </c>
    </row>
    <row r="26" spans="1:22" x14ac:dyDescent="0.2">
      <c r="A26" s="27">
        <v>20</v>
      </c>
      <c r="B26" s="3" t="s">
        <v>20</v>
      </c>
      <c r="C26" s="63">
        <v>9717</v>
      </c>
      <c r="D26" s="63">
        <v>14286</v>
      </c>
      <c r="E26" s="37">
        <f t="shared" si="0"/>
        <v>0.40482439695038119</v>
      </c>
      <c r="F26" s="37">
        <f t="shared" si="1"/>
        <v>0.59517560304961881</v>
      </c>
      <c r="G26" s="52">
        <v>24003</v>
      </c>
      <c r="H26" s="43"/>
      <c r="I26" s="43">
        <v>0</v>
      </c>
      <c r="J26" s="13">
        <v>0</v>
      </c>
      <c r="K26" s="13">
        <v>0</v>
      </c>
      <c r="L26" s="13">
        <v>0</v>
      </c>
      <c r="M26" s="27">
        <v>0</v>
      </c>
      <c r="N26" s="32">
        <v>0</v>
      </c>
      <c r="O26" s="32">
        <v>0</v>
      </c>
      <c r="P26" s="32">
        <v>0</v>
      </c>
      <c r="Q26" s="32">
        <v>0</v>
      </c>
      <c r="R26" s="32">
        <v>0</v>
      </c>
      <c r="S26" s="32">
        <v>0</v>
      </c>
      <c r="T26" s="32">
        <v>0</v>
      </c>
      <c r="U26" s="32">
        <v>0</v>
      </c>
      <c r="V26" s="32">
        <v>0</v>
      </c>
    </row>
    <row r="27" spans="1:22" x14ac:dyDescent="0.2">
      <c r="A27" s="27">
        <v>21</v>
      </c>
      <c r="B27" s="3" t="s">
        <v>21</v>
      </c>
      <c r="C27" s="63">
        <v>1289</v>
      </c>
      <c r="D27" s="63">
        <v>13610</v>
      </c>
      <c r="E27" s="37">
        <f t="shared" si="0"/>
        <v>8.6515873548560301E-2</v>
      </c>
      <c r="F27" s="37">
        <f t="shared" si="1"/>
        <v>0.91348412645143973</v>
      </c>
      <c r="G27" s="52">
        <v>14899</v>
      </c>
      <c r="H27" s="43"/>
      <c r="I27" s="43">
        <v>0</v>
      </c>
      <c r="J27" s="13">
        <v>0</v>
      </c>
      <c r="K27" s="13">
        <v>0</v>
      </c>
      <c r="L27" s="13">
        <v>0</v>
      </c>
      <c r="M27" s="27">
        <v>0</v>
      </c>
      <c r="N27" s="32">
        <v>0</v>
      </c>
      <c r="O27" s="32">
        <v>0</v>
      </c>
      <c r="P27" s="32">
        <v>0</v>
      </c>
      <c r="Q27" s="32">
        <v>0</v>
      </c>
      <c r="R27" s="32">
        <v>0</v>
      </c>
      <c r="S27" s="32">
        <v>0</v>
      </c>
      <c r="T27" s="32">
        <v>0</v>
      </c>
      <c r="U27" s="32">
        <v>0</v>
      </c>
      <c r="V27" s="32">
        <v>0</v>
      </c>
    </row>
    <row r="28" spans="1:22" x14ac:dyDescent="0.2">
      <c r="A28" s="27">
        <v>22</v>
      </c>
      <c r="B28" s="3" t="s">
        <v>22</v>
      </c>
      <c r="C28" s="63">
        <v>4526</v>
      </c>
      <c r="D28" s="63">
        <v>20779</v>
      </c>
      <c r="E28" s="37">
        <f t="shared" si="0"/>
        <v>0.17885793321477969</v>
      </c>
      <c r="F28" s="37">
        <f t="shared" si="1"/>
        <v>0.82114206678522028</v>
      </c>
      <c r="G28" s="52">
        <v>25305</v>
      </c>
      <c r="H28" s="43"/>
      <c r="I28" s="43">
        <v>0</v>
      </c>
      <c r="J28" s="13">
        <v>0</v>
      </c>
      <c r="K28" s="13">
        <v>0</v>
      </c>
      <c r="L28" s="13">
        <v>0</v>
      </c>
      <c r="M28" s="27">
        <v>0</v>
      </c>
      <c r="N28" s="32">
        <v>0</v>
      </c>
      <c r="O28" s="32">
        <v>0</v>
      </c>
      <c r="P28" s="32">
        <v>0</v>
      </c>
      <c r="Q28" s="32">
        <v>0</v>
      </c>
      <c r="R28" s="32">
        <v>0</v>
      </c>
      <c r="S28" s="32">
        <v>0</v>
      </c>
      <c r="T28" s="32">
        <v>0</v>
      </c>
      <c r="U28" s="32">
        <v>0</v>
      </c>
      <c r="V28" s="32">
        <v>0</v>
      </c>
    </row>
    <row r="29" spans="1:22" x14ac:dyDescent="0.2">
      <c r="A29" s="27">
        <v>23</v>
      </c>
      <c r="B29" s="3" t="s">
        <v>23</v>
      </c>
      <c r="C29" s="63">
        <v>1276</v>
      </c>
      <c r="D29" s="63">
        <v>16998</v>
      </c>
      <c r="E29" s="37">
        <f t="shared" si="0"/>
        <v>6.9825982269891645E-2</v>
      </c>
      <c r="F29" s="37">
        <f t="shared" si="1"/>
        <v>0.93017401773010833</v>
      </c>
      <c r="G29" s="52">
        <v>18274</v>
      </c>
      <c r="H29" s="43"/>
      <c r="I29" s="43">
        <v>0</v>
      </c>
      <c r="J29" s="13">
        <v>0</v>
      </c>
      <c r="K29" s="13">
        <v>0</v>
      </c>
      <c r="L29" s="13">
        <v>0</v>
      </c>
      <c r="M29" s="27">
        <v>0</v>
      </c>
      <c r="N29" s="32">
        <v>0</v>
      </c>
      <c r="O29" s="32">
        <v>0</v>
      </c>
      <c r="P29" s="32">
        <v>0</v>
      </c>
      <c r="Q29" s="32">
        <v>0</v>
      </c>
      <c r="R29" s="32">
        <v>0</v>
      </c>
      <c r="S29" s="32">
        <v>0</v>
      </c>
      <c r="T29" s="32">
        <v>0</v>
      </c>
      <c r="U29" s="32">
        <v>0</v>
      </c>
      <c r="V29" s="32">
        <v>0</v>
      </c>
    </row>
    <row r="30" spans="1:22" x14ac:dyDescent="0.2">
      <c r="A30" s="27">
        <v>24</v>
      </c>
      <c r="B30" s="3" t="s">
        <v>24</v>
      </c>
      <c r="C30" s="63">
        <v>2328</v>
      </c>
      <c r="D30" s="63">
        <v>15723</v>
      </c>
      <c r="E30" s="37">
        <f t="shared" si="0"/>
        <v>0.12896792421472494</v>
      </c>
      <c r="F30" s="37">
        <f t="shared" si="1"/>
        <v>0.87103207578527508</v>
      </c>
      <c r="G30" s="52">
        <v>18051</v>
      </c>
      <c r="H30" s="43"/>
      <c r="I30" s="43">
        <v>0</v>
      </c>
      <c r="J30" s="13">
        <v>0</v>
      </c>
      <c r="K30" s="13">
        <v>0</v>
      </c>
      <c r="L30" s="13">
        <v>0</v>
      </c>
      <c r="M30" s="27">
        <v>0</v>
      </c>
      <c r="N30" s="32">
        <v>0</v>
      </c>
      <c r="O30" s="32">
        <v>0</v>
      </c>
      <c r="P30" s="32">
        <v>0</v>
      </c>
      <c r="Q30" s="32">
        <v>0</v>
      </c>
      <c r="R30" s="32">
        <v>0</v>
      </c>
      <c r="S30" s="32">
        <v>0</v>
      </c>
      <c r="T30" s="32">
        <v>0</v>
      </c>
      <c r="U30" s="32">
        <v>0</v>
      </c>
      <c r="V30" s="32">
        <v>0</v>
      </c>
    </row>
    <row r="31" spans="1:22" ht="30" x14ac:dyDescent="0.2">
      <c r="A31" s="27">
        <v>25</v>
      </c>
      <c r="B31" s="3" t="s">
        <v>54</v>
      </c>
      <c r="C31" s="63">
        <v>441457</v>
      </c>
      <c r="D31" s="63">
        <v>381037</v>
      </c>
      <c r="E31" s="37">
        <f t="shared" si="0"/>
        <v>0.53672975122006972</v>
      </c>
      <c r="F31" s="37">
        <f t="shared" si="1"/>
        <v>0.46327024877993028</v>
      </c>
      <c r="G31" s="52"/>
      <c r="H31" s="43"/>
      <c r="I31" s="43">
        <v>0</v>
      </c>
      <c r="J31" s="13">
        <v>0</v>
      </c>
      <c r="K31" s="13">
        <v>0</v>
      </c>
      <c r="L31" s="13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32">
        <v>0</v>
      </c>
      <c r="S31" s="32">
        <v>0</v>
      </c>
      <c r="T31" s="32">
        <v>0</v>
      </c>
      <c r="U31" s="32">
        <v>0</v>
      </c>
      <c r="V31" s="32">
        <v>0</v>
      </c>
    </row>
    <row r="32" spans="1:22" ht="30" x14ac:dyDescent="0.2">
      <c r="A32" s="27">
        <v>26</v>
      </c>
      <c r="B32" s="3" t="s">
        <v>55</v>
      </c>
      <c r="C32" s="63">
        <v>95167</v>
      </c>
      <c r="D32" s="63">
        <v>79385</v>
      </c>
      <c r="E32" s="37">
        <f t="shared" si="0"/>
        <v>0.54520715889820803</v>
      </c>
      <c r="F32" s="37">
        <f t="shared" si="1"/>
        <v>0.45479284110179197</v>
      </c>
      <c r="G32" s="52"/>
      <c r="H32" s="43"/>
      <c r="I32" s="43">
        <v>0</v>
      </c>
      <c r="J32" s="13">
        <v>0</v>
      </c>
      <c r="K32" s="13">
        <v>0</v>
      </c>
      <c r="L32" s="13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32">
        <v>0</v>
      </c>
      <c r="S32" s="32">
        <v>0</v>
      </c>
      <c r="T32" s="32">
        <v>0</v>
      </c>
      <c r="U32" s="32">
        <v>0</v>
      </c>
      <c r="V32" s="32">
        <v>0</v>
      </c>
    </row>
    <row r="33" spans="1:22" ht="30" x14ac:dyDescent="0.2">
      <c r="A33" s="27">
        <v>27</v>
      </c>
      <c r="B33" s="3" t="s">
        <v>25</v>
      </c>
      <c r="C33" s="63">
        <v>441457</v>
      </c>
      <c r="D33" s="63">
        <v>381037</v>
      </c>
      <c r="E33" s="37">
        <f t="shared" si="0"/>
        <v>0.53672975122006972</v>
      </c>
      <c r="F33" s="37">
        <f t="shared" si="1"/>
        <v>0.46327024877993028</v>
      </c>
      <c r="G33" s="52"/>
      <c r="H33" s="43"/>
      <c r="I33" s="43">
        <v>0</v>
      </c>
      <c r="J33" s="13">
        <v>0</v>
      </c>
      <c r="K33" s="13">
        <v>0</v>
      </c>
      <c r="L33" s="13">
        <v>0</v>
      </c>
      <c r="M33" s="27">
        <v>0</v>
      </c>
      <c r="N33" s="27">
        <v>0</v>
      </c>
      <c r="O33" s="27">
        <v>0</v>
      </c>
      <c r="P33" s="27">
        <v>0</v>
      </c>
      <c r="Q33" s="27">
        <v>0</v>
      </c>
      <c r="R33" s="32">
        <v>0</v>
      </c>
      <c r="S33" s="32">
        <v>0</v>
      </c>
      <c r="T33" s="32">
        <v>0</v>
      </c>
      <c r="U33" s="32">
        <v>0</v>
      </c>
      <c r="V33" s="32">
        <v>0</v>
      </c>
    </row>
    <row r="34" spans="1:22" ht="30" x14ac:dyDescent="0.2">
      <c r="A34" s="27">
        <v>28</v>
      </c>
      <c r="B34" s="3" t="s">
        <v>56</v>
      </c>
      <c r="C34" s="63">
        <v>441457</v>
      </c>
      <c r="D34" s="63">
        <v>381037</v>
      </c>
      <c r="E34" s="37">
        <f t="shared" si="0"/>
        <v>0.53672975122006972</v>
      </c>
      <c r="F34" s="37">
        <f t="shared" si="1"/>
        <v>0.46327024877993028</v>
      </c>
      <c r="G34" s="52"/>
      <c r="H34" s="43"/>
      <c r="I34" s="43">
        <v>0</v>
      </c>
      <c r="J34" s="13">
        <v>0</v>
      </c>
      <c r="K34" s="13">
        <v>0</v>
      </c>
      <c r="L34" s="13">
        <v>0</v>
      </c>
      <c r="M34" s="27">
        <v>0</v>
      </c>
      <c r="N34" s="27">
        <v>0</v>
      </c>
      <c r="O34" s="27">
        <v>0</v>
      </c>
      <c r="P34" s="27">
        <v>0</v>
      </c>
      <c r="Q34" s="27">
        <v>0</v>
      </c>
      <c r="R34" s="32">
        <v>0</v>
      </c>
      <c r="S34" s="32">
        <v>0</v>
      </c>
      <c r="T34" s="32">
        <v>0</v>
      </c>
      <c r="U34" s="32">
        <v>0</v>
      </c>
      <c r="V34" s="32">
        <v>0</v>
      </c>
    </row>
    <row r="35" spans="1:22" ht="30" x14ac:dyDescent="0.2">
      <c r="A35" s="27">
        <v>29</v>
      </c>
      <c r="B35" s="3" t="s">
        <v>57</v>
      </c>
      <c r="C35" s="63">
        <v>441457</v>
      </c>
      <c r="D35" s="63">
        <v>381037</v>
      </c>
      <c r="E35" s="37">
        <f t="shared" si="0"/>
        <v>0.53672975122006972</v>
      </c>
      <c r="F35" s="37">
        <f t="shared" si="1"/>
        <v>0.46327024877993028</v>
      </c>
      <c r="G35" s="52"/>
      <c r="H35" s="43"/>
      <c r="I35" s="43">
        <v>0</v>
      </c>
      <c r="J35" s="13">
        <v>0</v>
      </c>
      <c r="K35" s="13">
        <v>0</v>
      </c>
      <c r="L35" s="13">
        <v>0</v>
      </c>
      <c r="M35" s="27">
        <v>0</v>
      </c>
      <c r="N35" s="27">
        <v>0</v>
      </c>
      <c r="O35" s="27">
        <v>0</v>
      </c>
      <c r="P35" s="27">
        <v>0</v>
      </c>
      <c r="Q35" s="27">
        <v>0</v>
      </c>
      <c r="R35" s="32">
        <v>0</v>
      </c>
      <c r="S35" s="32">
        <v>0</v>
      </c>
      <c r="T35" s="32">
        <v>0</v>
      </c>
      <c r="U35" s="32">
        <v>0</v>
      </c>
      <c r="V35" s="32">
        <v>0</v>
      </c>
    </row>
    <row r="36" spans="1:22" ht="45" x14ac:dyDescent="0.2">
      <c r="A36" s="27">
        <v>30</v>
      </c>
      <c r="B36" s="3" t="s">
        <v>26</v>
      </c>
      <c r="C36" s="63">
        <v>441457</v>
      </c>
      <c r="D36" s="63">
        <v>381037</v>
      </c>
      <c r="E36" s="37">
        <f t="shared" si="0"/>
        <v>0.53672975122006972</v>
      </c>
      <c r="F36" s="37">
        <f t="shared" si="1"/>
        <v>0.46327024877993028</v>
      </c>
      <c r="G36" s="52"/>
      <c r="H36" s="43"/>
      <c r="I36" s="43">
        <v>0</v>
      </c>
      <c r="J36" s="13">
        <v>0</v>
      </c>
      <c r="K36" s="13">
        <v>0</v>
      </c>
      <c r="L36" s="13">
        <v>0</v>
      </c>
      <c r="M36" s="27">
        <v>0</v>
      </c>
      <c r="N36" s="27">
        <v>0</v>
      </c>
      <c r="O36" s="27">
        <v>0</v>
      </c>
      <c r="P36" s="27">
        <v>0</v>
      </c>
      <c r="Q36" s="27">
        <v>0</v>
      </c>
      <c r="R36" s="32">
        <v>0</v>
      </c>
      <c r="S36" s="32">
        <v>0</v>
      </c>
      <c r="T36" s="32">
        <v>0</v>
      </c>
      <c r="U36" s="32">
        <v>0</v>
      </c>
      <c r="V36" s="32">
        <v>0</v>
      </c>
    </row>
    <row r="37" spans="1:22" ht="30" x14ac:dyDescent="0.2">
      <c r="A37" s="27">
        <v>31</v>
      </c>
      <c r="B37" s="3" t="s">
        <v>27</v>
      </c>
      <c r="C37" s="63">
        <v>441457</v>
      </c>
      <c r="D37" s="63">
        <v>381037</v>
      </c>
      <c r="E37" s="37">
        <f t="shared" si="0"/>
        <v>0.53672975122006972</v>
      </c>
      <c r="F37" s="37">
        <f t="shared" si="1"/>
        <v>0.46327024877993028</v>
      </c>
      <c r="G37" s="52"/>
      <c r="H37" s="43"/>
      <c r="I37" s="43">
        <v>0</v>
      </c>
      <c r="J37" s="13">
        <v>0</v>
      </c>
      <c r="K37" s="13">
        <v>0</v>
      </c>
      <c r="L37" s="13">
        <v>0</v>
      </c>
      <c r="M37" s="27">
        <v>0</v>
      </c>
      <c r="N37" s="27">
        <v>0</v>
      </c>
      <c r="O37" s="27">
        <v>0</v>
      </c>
      <c r="P37" s="27">
        <v>0</v>
      </c>
      <c r="Q37" s="27">
        <v>0</v>
      </c>
      <c r="R37" s="32">
        <v>0</v>
      </c>
      <c r="S37" s="32">
        <v>0</v>
      </c>
      <c r="T37" s="32">
        <v>0</v>
      </c>
      <c r="U37" s="32">
        <v>0</v>
      </c>
      <c r="V37" s="32">
        <v>0</v>
      </c>
    </row>
    <row r="38" spans="1:22" ht="30" x14ac:dyDescent="0.2">
      <c r="A38" s="27">
        <v>32</v>
      </c>
      <c r="B38" s="3" t="s">
        <v>139</v>
      </c>
      <c r="C38" s="63">
        <v>441457</v>
      </c>
      <c r="D38" s="63">
        <v>381037</v>
      </c>
      <c r="E38" s="37">
        <f t="shared" si="0"/>
        <v>0.53672975122006972</v>
      </c>
      <c r="F38" s="37">
        <f t="shared" si="1"/>
        <v>0.46327024877993028</v>
      </c>
      <c r="G38" s="52"/>
      <c r="H38" s="43"/>
      <c r="I38" s="43">
        <v>0</v>
      </c>
      <c r="J38" s="13">
        <v>0</v>
      </c>
      <c r="K38" s="13">
        <v>0</v>
      </c>
      <c r="L38" s="13">
        <v>0</v>
      </c>
      <c r="M38" s="27">
        <v>0</v>
      </c>
      <c r="N38" s="27">
        <v>0</v>
      </c>
      <c r="O38" s="27">
        <v>0</v>
      </c>
      <c r="P38" s="27">
        <v>0</v>
      </c>
      <c r="Q38" s="27">
        <v>0</v>
      </c>
      <c r="R38" s="32">
        <v>0</v>
      </c>
      <c r="S38" s="32">
        <v>0</v>
      </c>
      <c r="T38" s="32">
        <v>0</v>
      </c>
      <c r="U38" s="32">
        <v>0</v>
      </c>
      <c r="V38" s="32">
        <v>0</v>
      </c>
    </row>
    <row r="39" spans="1:22" ht="30" x14ac:dyDescent="0.2">
      <c r="A39" s="27">
        <v>33</v>
      </c>
      <c r="B39" s="3" t="s">
        <v>58</v>
      </c>
      <c r="C39" s="63">
        <v>441457</v>
      </c>
      <c r="D39" s="63">
        <v>381037</v>
      </c>
      <c r="E39" s="37">
        <f t="shared" si="0"/>
        <v>0.53672975122006972</v>
      </c>
      <c r="F39" s="37">
        <f t="shared" si="1"/>
        <v>0.46327024877993028</v>
      </c>
      <c r="G39" s="52"/>
      <c r="H39" s="43"/>
      <c r="I39" s="43">
        <v>0</v>
      </c>
      <c r="J39" s="13">
        <v>0</v>
      </c>
      <c r="K39" s="13">
        <v>0</v>
      </c>
      <c r="L39" s="13">
        <v>0</v>
      </c>
      <c r="M39" s="27">
        <v>0</v>
      </c>
      <c r="N39" s="27">
        <v>0</v>
      </c>
      <c r="O39" s="27">
        <v>0</v>
      </c>
      <c r="P39" s="27">
        <v>0</v>
      </c>
      <c r="Q39" s="27">
        <v>0</v>
      </c>
      <c r="R39" s="32">
        <v>0</v>
      </c>
      <c r="S39" s="32">
        <v>0</v>
      </c>
      <c r="T39" s="32">
        <v>0</v>
      </c>
      <c r="U39" s="32">
        <v>0</v>
      </c>
      <c r="V39" s="32">
        <v>0</v>
      </c>
    </row>
    <row r="40" spans="1:22" ht="25.5" x14ac:dyDescent="0.2">
      <c r="A40" s="27">
        <v>34</v>
      </c>
      <c r="B40" s="94" t="s">
        <v>281</v>
      </c>
      <c r="C40" s="63">
        <v>441457</v>
      </c>
      <c r="D40" s="63">
        <v>381037</v>
      </c>
      <c r="E40" s="37">
        <f t="shared" si="0"/>
        <v>0.53672975122006972</v>
      </c>
      <c r="F40" s="37">
        <f t="shared" si="1"/>
        <v>0.46327024877993028</v>
      </c>
      <c r="G40" s="52"/>
      <c r="H40" s="43"/>
      <c r="I40" s="43">
        <v>0</v>
      </c>
      <c r="J40" s="13">
        <v>0</v>
      </c>
      <c r="K40" s="13">
        <v>0</v>
      </c>
      <c r="L40" s="13">
        <v>0</v>
      </c>
      <c r="M40" s="27"/>
      <c r="N40" s="27">
        <v>0</v>
      </c>
      <c r="O40" s="27">
        <v>0</v>
      </c>
      <c r="P40" s="27">
        <v>0</v>
      </c>
      <c r="Q40" s="27">
        <v>0</v>
      </c>
      <c r="R40" s="32">
        <v>0</v>
      </c>
      <c r="S40" s="32">
        <v>0</v>
      </c>
      <c r="T40" s="32">
        <v>0</v>
      </c>
      <c r="U40" s="32">
        <v>0</v>
      </c>
      <c r="V40" s="32">
        <v>0</v>
      </c>
    </row>
    <row r="41" spans="1:22" ht="30" x14ac:dyDescent="0.2">
      <c r="A41" s="27">
        <v>35</v>
      </c>
      <c r="B41" s="3" t="s">
        <v>59</v>
      </c>
      <c r="C41" s="37">
        <v>316567</v>
      </c>
      <c r="D41" s="37">
        <v>62005</v>
      </c>
      <c r="E41" s="37">
        <f t="shared" si="0"/>
        <v>0.83621345477214371</v>
      </c>
      <c r="F41" s="37">
        <f t="shared" si="1"/>
        <v>0.16378654522785629</v>
      </c>
      <c r="G41" s="52"/>
      <c r="H41" s="43"/>
      <c r="I41" s="43">
        <v>0</v>
      </c>
      <c r="J41" s="13">
        <v>0</v>
      </c>
      <c r="K41" s="13">
        <v>0</v>
      </c>
      <c r="L41" s="13">
        <v>0</v>
      </c>
      <c r="M41" s="27">
        <v>0</v>
      </c>
      <c r="N41" s="32">
        <v>0</v>
      </c>
      <c r="O41" s="32">
        <v>0</v>
      </c>
      <c r="P41" s="32">
        <v>0</v>
      </c>
      <c r="Q41" s="32">
        <v>0</v>
      </c>
      <c r="R41" s="32">
        <v>0</v>
      </c>
      <c r="S41" s="32">
        <v>0</v>
      </c>
      <c r="T41" s="32">
        <v>0</v>
      </c>
      <c r="U41" s="32">
        <v>0</v>
      </c>
      <c r="V41" s="32">
        <v>0</v>
      </c>
    </row>
    <row r="42" spans="1:22" x14ac:dyDescent="0.2">
      <c r="A42" s="27">
        <v>36</v>
      </c>
      <c r="B42" s="3" t="s">
        <v>28</v>
      </c>
      <c r="C42" s="63">
        <v>20296</v>
      </c>
      <c r="D42" s="63">
        <v>7088</v>
      </c>
      <c r="E42" s="37">
        <f t="shared" si="0"/>
        <v>0.74116272275781481</v>
      </c>
      <c r="F42" s="37">
        <f t="shared" si="1"/>
        <v>0.25883727724218519</v>
      </c>
      <c r="G42" s="52">
        <v>27384</v>
      </c>
      <c r="H42" s="43"/>
      <c r="I42" s="43">
        <v>0</v>
      </c>
      <c r="J42" s="13">
        <v>0</v>
      </c>
      <c r="K42" s="13">
        <v>0</v>
      </c>
      <c r="L42" s="13">
        <v>0</v>
      </c>
      <c r="M42" s="27">
        <v>0</v>
      </c>
      <c r="N42" s="32">
        <v>0</v>
      </c>
      <c r="O42" s="32">
        <v>0</v>
      </c>
      <c r="P42" s="32">
        <v>0</v>
      </c>
      <c r="Q42" s="32">
        <v>0</v>
      </c>
      <c r="R42" s="32">
        <v>0</v>
      </c>
      <c r="S42" s="32">
        <v>0</v>
      </c>
      <c r="T42" s="32">
        <v>0</v>
      </c>
      <c r="U42" s="32">
        <v>0</v>
      </c>
      <c r="V42" s="32">
        <v>0</v>
      </c>
    </row>
    <row r="43" spans="1:22" x14ac:dyDescent="0.2">
      <c r="A43" s="27">
        <v>37</v>
      </c>
      <c r="B43" s="3" t="s">
        <v>29</v>
      </c>
      <c r="C43" s="63">
        <v>60194</v>
      </c>
      <c r="D43" s="63">
        <v>10332</v>
      </c>
      <c r="E43" s="37">
        <f t="shared" si="0"/>
        <v>0.85350083657091003</v>
      </c>
      <c r="F43" s="37">
        <f t="shared" si="1"/>
        <v>0.14649916342908997</v>
      </c>
      <c r="G43" s="52">
        <v>70526</v>
      </c>
      <c r="H43" s="43"/>
      <c r="I43" s="43">
        <v>0</v>
      </c>
      <c r="J43" s="13">
        <v>0</v>
      </c>
      <c r="K43" s="13">
        <v>0</v>
      </c>
      <c r="L43" s="13">
        <v>0</v>
      </c>
      <c r="M43" s="27">
        <v>0</v>
      </c>
      <c r="N43" s="27">
        <v>0</v>
      </c>
      <c r="O43" s="27">
        <v>0</v>
      </c>
      <c r="P43" s="27">
        <v>0</v>
      </c>
      <c r="Q43" s="27">
        <v>0</v>
      </c>
      <c r="R43" s="32">
        <v>0</v>
      </c>
      <c r="S43" s="32">
        <v>0</v>
      </c>
      <c r="T43" s="32">
        <v>0</v>
      </c>
      <c r="U43" s="32">
        <v>0</v>
      </c>
      <c r="V43" s="32">
        <v>0</v>
      </c>
    </row>
    <row r="44" spans="1:22" x14ac:dyDescent="0.2">
      <c r="A44" s="27">
        <v>38</v>
      </c>
      <c r="B44" s="3" t="s">
        <v>30</v>
      </c>
      <c r="C44" s="63">
        <v>94360</v>
      </c>
      <c r="D44" s="63">
        <v>17577</v>
      </c>
      <c r="E44" s="37">
        <f t="shared" si="0"/>
        <v>0.84297417297229693</v>
      </c>
      <c r="F44" s="37">
        <f t="shared" si="1"/>
        <v>0.15702582702770307</v>
      </c>
      <c r="G44" s="52">
        <v>112028</v>
      </c>
      <c r="H44" s="43"/>
      <c r="I44" s="43">
        <v>0</v>
      </c>
      <c r="J44" s="13">
        <v>0</v>
      </c>
      <c r="K44" s="13">
        <v>0</v>
      </c>
      <c r="L44" s="13">
        <v>0</v>
      </c>
      <c r="M44" s="27">
        <v>0</v>
      </c>
      <c r="N44" s="27">
        <v>0</v>
      </c>
      <c r="O44" s="27">
        <v>0</v>
      </c>
      <c r="P44" s="27">
        <v>0</v>
      </c>
      <c r="Q44" s="27">
        <v>0</v>
      </c>
      <c r="R44" s="32">
        <v>0</v>
      </c>
      <c r="S44" s="32">
        <v>0</v>
      </c>
      <c r="T44" s="32">
        <v>0</v>
      </c>
      <c r="U44" s="32">
        <v>0</v>
      </c>
      <c r="V44" s="32">
        <v>0</v>
      </c>
    </row>
    <row r="45" spans="1:22" x14ac:dyDescent="0.2">
      <c r="A45" s="27">
        <v>39</v>
      </c>
      <c r="B45" s="3" t="s">
        <v>31</v>
      </c>
      <c r="C45" s="63">
        <v>92101</v>
      </c>
      <c r="D45" s="63">
        <v>20950</v>
      </c>
      <c r="E45" s="37">
        <f t="shared" si="0"/>
        <v>0.81468540747096441</v>
      </c>
      <c r="F45" s="37">
        <f t="shared" si="1"/>
        <v>0.18531459252903559</v>
      </c>
      <c r="G45" s="52">
        <v>113051</v>
      </c>
      <c r="H45" s="43"/>
      <c r="I45" s="43">
        <v>0</v>
      </c>
      <c r="J45" s="13">
        <v>0</v>
      </c>
      <c r="K45" s="13">
        <v>0</v>
      </c>
      <c r="L45" s="13">
        <v>0</v>
      </c>
      <c r="M45" s="27">
        <v>0</v>
      </c>
      <c r="N45" s="27">
        <v>0</v>
      </c>
      <c r="O45" s="27">
        <v>0</v>
      </c>
      <c r="P45" s="27">
        <v>0</v>
      </c>
      <c r="Q45" s="27">
        <v>0</v>
      </c>
      <c r="R45" s="32">
        <v>0</v>
      </c>
      <c r="S45" s="32">
        <v>0</v>
      </c>
      <c r="T45" s="32">
        <v>0</v>
      </c>
      <c r="U45" s="32">
        <v>0</v>
      </c>
      <c r="V45" s="32">
        <v>0</v>
      </c>
    </row>
    <row r="46" spans="1:22" ht="30" x14ac:dyDescent="0.2">
      <c r="A46" s="27">
        <v>40</v>
      </c>
      <c r="B46" s="3" t="s">
        <v>32</v>
      </c>
      <c r="C46" s="63">
        <v>95167</v>
      </c>
      <c r="D46" s="63">
        <v>79385</v>
      </c>
      <c r="E46" s="37">
        <f t="shared" si="0"/>
        <v>0.54520715889820803</v>
      </c>
      <c r="F46" s="37">
        <f t="shared" si="1"/>
        <v>0.45479284110179197</v>
      </c>
      <c r="G46" s="52"/>
      <c r="H46" s="43"/>
      <c r="I46" s="43">
        <v>0</v>
      </c>
      <c r="J46" s="13">
        <v>0</v>
      </c>
      <c r="K46" s="13">
        <v>0</v>
      </c>
      <c r="L46" s="13">
        <v>0</v>
      </c>
      <c r="M46" s="27">
        <v>0</v>
      </c>
      <c r="N46" s="27">
        <v>0</v>
      </c>
      <c r="O46" s="27">
        <v>0</v>
      </c>
      <c r="P46" s="27">
        <v>0</v>
      </c>
      <c r="Q46" s="27">
        <v>0</v>
      </c>
      <c r="R46" s="32">
        <v>0</v>
      </c>
      <c r="S46" s="32">
        <v>0</v>
      </c>
      <c r="T46" s="32">
        <v>0</v>
      </c>
      <c r="U46" s="32">
        <v>0</v>
      </c>
      <c r="V46" s="32">
        <v>0</v>
      </c>
    </row>
    <row r="47" spans="1:22" ht="30" x14ac:dyDescent="0.2">
      <c r="A47" s="27">
        <v>41</v>
      </c>
      <c r="B47" s="3" t="s">
        <v>33</v>
      </c>
      <c r="C47" s="63">
        <v>346290</v>
      </c>
      <c r="D47" s="63">
        <v>301652</v>
      </c>
      <c r="E47" s="37">
        <f t="shared" si="0"/>
        <v>0.53444598436279789</v>
      </c>
      <c r="F47" s="37">
        <f t="shared" si="1"/>
        <v>0.46555401563720211</v>
      </c>
      <c r="G47" s="52"/>
      <c r="H47" s="43"/>
      <c r="I47" s="43">
        <v>0</v>
      </c>
      <c r="J47" s="13">
        <v>0</v>
      </c>
      <c r="K47" s="13">
        <v>0</v>
      </c>
      <c r="L47" s="13">
        <v>0</v>
      </c>
      <c r="M47" s="27">
        <v>0</v>
      </c>
      <c r="N47" s="27">
        <v>0</v>
      </c>
      <c r="O47" s="27">
        <v>0</v>
      </c>
      <c r="P47" s="27">
        <v>0</v>
      </c>
      <c r="Q47" s="27">
        <v>0</v>
      </c>
      <c r="R47" s="32">
        <v>0</v>
      </c>
      <c r="S47" s="32">
        <v>0</v>
      </c>
      <c r="T47" s="32">
        <v>0</v>
      </c>
      <c r="U47" s="32">
        <v>0</v>
      </c>
      <c r="V47" s="32">
        <v>0</v>
      </c>
    </row>
    <row r="48" spans="1:22" x14ac:dyDescent="0.2">
      <c r="A48" s="27">
        <v>42</v>
      </c>
      <c r="B48" s="3" t="s">
        <v>34</v>
      </c>
      <c r="C48" s="63">
        <v>6169</v>
      </c>
      <c r="D48" s="63">
        <v>8051</v>
      </c>
      <c r="E48" s="37">
        <f t="shared" si="0"/>
        <v>0.43382559774964841</v>
      </c>
      <c r="F48" s="37">
        <f t="shared" si="1"/>
        <v>0.56617440225035165</v>
      </c>
      <c r="G48" s="52">
        <v>14220</v>
      </c>
      <c r="H48" s="43"/>
      <c r="I48" s="43">
        <v>0</v>
      </c>
      <c r="J48" s="13">
        <v>0</v>
      </c>
      <c r="K48" s="13">
        <v>0</v>
      </c>
      <c r="L48" s="13">
        <v>0</v>
      </c>
      <c r="M48" s="27">
        <v>0</v>
      </c>
      <c r="N48" s="27">
        <v>0</v>
      </c>
      <c r="O48" s="27">
        <v>0</v>
      </c>
      <c r="P48" s="27">
        <v>0</v>
      </c>
      <c r="Q48" s="27">
        <v>0</v>
      </c>
      <c r="R48" s="32">
        <v>0</v>
      </c>
      <c r="S48" s="32">
        <v>0</v>
      </c>
      <c r="T48" s="32">
        <v>0</v>
      </c>
      <c r="U48" s="32">
        <v>0</v>
      </c>
      <c r="V48" s="32">
        <v>0</v>
      </c>
    </row>
    <row r="49" spans="1:22" ht="30" x14ac:dyDescent="0.2">
      <c r="A49" s="27">
        <v>43</v>
      </c>
      <c r="B49" s="3" t="s">
        <v>35</v>
      </c>
      <c r="C49" s="63">
        <v>39603</v>
      </c>
      <c r="D49" s="63">
        <v>52394</v>
      </c>
      <c r="E49" s="37">
        <f t="shared" si="0"/>
        <v>0.4304814287422416</v>
      </c>
      <c r="F49" s="37">
        <f t="shared" si="1"/>
        <v>0.5695185712577584</v>
      </c>
      <c r="G49" s="52"/>
      <c r="H49" s="43"/>
      <c r="I49" s="43">
        <v>0</v>
      </c>
      <c r="J49" s="13">
        <v>0</v>
      </c>
      <c r="K49" s="13">
        <v>0</v>
      </c>
      <c r="L49" s="13">
        <v>0</v>
      </c>
      <c r="M49" s="27">
        <v>0</v>
      </c>
      <c r="N49" s="32">
        <v>0</v>
      </c>
      <c r="O49" s="32">
        <v>0</v>
      </c>
      <c r="P49" s="32">
        <v>0</v>
      </c>
      <c r="Q49" s="32">
        <v>0</v>
      </c>
      <c r="R49" s="32">
        <v>0</v>
      </c>
      <c r="S49" s="32">
        <v>0</v>
      </c>
      <c r="T49" s="32">
        <v>0</v>
      </c>
      <c r="U49" s="32">
        <v>0</v>
      </c>
      <c r="V49" s="32">
        <v>0</v>
      </c>
    </row>
    <row r="50" spans="1:22" x14ac:dyDescent="0.2">
      <c r="A50" s="27">
        <v>44</v>
      </c>
      <c r="B50" s="3" t="s">
        <v>60</v>
      </c>
      <c r="C50" s="63">
        <v>23717</v>
      </c>
      <c r="D50" s="63">
        <v>30057</v>
      </c>
      <c r="E50" s="37">
        <f t="shared" si="0"/>
        <v>0.44104957786290772</v>
      </c>
      <c r="F50" s="37">
        <f t="shared" si="1"/>
        <v>0.55895042213709223</v>
      </c>
      <c r="G50" s="52">
        <v>53774</v>
      </c>
      <c r="H50" s="43"/>
      <c r="I50" s="43">
        <v>0</v>
      </c>
      <c r="J50" s="13">
        <v>0</v>
      </c>
      <c r="K50" s="13">
        <v>0</v>
      </c>
      <c r="L50" s="13">
        <v>0</v>
      </c>
      <c r="M50" s="27">
        <v>0</v>
      </c>
      <c r="N50" s="27">
        <v>0</v>
      </c>
      <c r="O50" s="27">
        <v>0</v>
      </c>
      <c r="P50" s="27">
        <v>0</v>
      </c>
      <c r="Q50" s="27">
        <v>0</v>
      </c>
      <c r="R50" s="32">
        <v>0</v>
      </c>
      <c r="S50" s="32">
        <v>0</v>
      </c>
      <c r="T50" s="32">
        <v>0</v>
      </c>
      <c r="U50" s="32">
        <v>0</v>
      </c>
      <c r="V50" s="32">
        <v>0</v>
      </c>
    </row>
    <row r="51" spans="1:22" x14ac:dyDescent="0.2">
      <c r="A51" s="27">
        <v>45</v>
      </c>
      <c r="B51" s="3" t="s">
        <v>61</v>
      </c>
      <c r="C51" s="63">
        <v>7129</v>
      </c>
      <c r="D51" s="63">
        <v>1196</v>
      </c>
      <c r="E51" s="37">
        <f t="shared" si="0"/>
        <v>0.85633633633633632</v>
      </c>
      <c r="F51" s="37">
        <f t="shared" si="1"/>
        <v>0.14366366366366368</v>
      </c>
      <c r="G51" s="52">
        <v>8325</v>
      </c>
      <c r="H51" s="43"/>
      <c r="I51" s="43">
        <v>0</v>
      </c>
      <c r="J51" s="13">
        <v>0</v>
      </c>
      <c r="K51" s="13">
        <v>0</v>
      </c>
      <c r="L51" s="13">
        <v>0</v>
      </c>
      <c r="M51" s="27">
        <v>0</v>
      </c>
      <c r="N51" s="27">
        <v>0</v>
      </c>
      <c r="O51" s="27">
        <v>0</v>
      </c>
      <c r="P51" s="27">
        <v>0</v>
      </c>
      <c r="Q51" s="27">
        <v>0</v>
      </c>
      <c r="R51" s="32">
        <v>0</v>
      </c>
      <c r="S51" s="32">
        <v>0</v>
      </c>
      <c r="T51" s="32">
        <v>0</v>
      </c>
      <c r="U51" s="32">
        <v>0</v>
      </c>
      <c r="V51" s="32">
        <v>0</v>
      </c>
    </row>
    <row r="52" spans="1:22" ht="30" x14ac:dyDescent="0.2">
      <c r="A52" s="27">
        <v>46</v>
      </c>
      <c r="B52" s="3" t="s">
        <v>36</v>
      </c>
      <c r="C52" s="63">
        <v>441457</v>
      </c>
      <c r="D52" s="63">
        <v>381037</v>
      </c>
      <c r="E52" s="37">
        <f t="shared" si="0"/>
        <v>0.53672975122006972</v>
      </c>
      <c r="F52" s="37">
        <f t="shared" si="1"/>
        <v>0.46327024877993028</v>
      </c>
      <c r="G52" s="52"/>
      <c r="H52" s="43"/>
      <c r="I52" s="43">
        <v>0</v>
      </c>
      <c r="J52" s="13">
        <v>0</v>
      </c>
      <c r="K52" s="13">
        <v>0</v>
      </c>
      <c r="L52" s="13">
        <v>0</v>
      </c>
      <c r="M52" s="27">
        <v>0</v>
      </c>
      <c r="N52" s="27">
        <v>0</v>
      </c>
      <c r="O52" s="27">
        <v>0</v>
      </c>
      <c r="P52" s="27">
        <v>0</v>
      </c>
      <c r="Q52" s="27">
        <v>0</v>
      </c>
      <c r="R52" s="32">
        <v>0</v>
      </c>
      <c r="S52" s="32">
        <v>0</v>
      </c>
      <c r="T52" s="32">
        <v>0</v>
      </c>
      <c r="U52" s="32">
        <v>0</v>
      </c>
      <c r="V52" s="32">
        <v>0</v>
      </c>
    </row>
    <row r="53" spans="1:22" x14ac:dyDescent="0.2">
      <c r="A53" s="27">
        <v>47</v>
      </c>
      <c r="B53" s="3" t="s">
        <v>37</v>
      </c>
      <c r="C53" s="63">
        <v>441457</v>
      </c>
      <c r="D53" s="63">
        <v>381037</v>
      </c>
      <c r="E53" s="37">
        <f t="shared" si="0"/>
        <v>0.53672975122006972</v>
      </c>
      <c r="F53" s="37">
        <f t="shared" si="1"/>
        <v>0.46327024877993028</v>
      </c>
      <c r="G53" s="52"/>
      <c r="H53" s="43"/>
      <c r="I53" s="43">
        <v>0</v>
      </c>
      <c r="J53" s="13">
        <v>0</v>
      </c>
      <c r="K53" s="13">
        <v>0</v>
      </c>
      <c r="L53" s="13">
        <v>0</v>
      </c>
      <c r="M53" s="27">
        <v>0</v>
      </c>
      <c r="N53" s="27">
        <v>0</v>
      </c>
      <c r="O53" s="27">
        <v>0</v>
      </c>
      <c r="P53" s="27">
        <v>0</v>
      </c>
      <c r="Q53" s="27">
        <v>0</v>
      </c>
      <c r="R53" s="32">
        <v>0</v>
      </c>
      <c r="S53" s="32">
        <v>0</v>
      </c>
      <c r="T53" s="32">
        <v>0</v>
      </c>
      <c r="U53" s="32">
        <v>0</v>
      </c>
      <c r="V53" s="32">
        <v>0</v>
      </c>
    </row>
    <row r="54" spans="1:22" x14ac:dyDescent="0.2">
      <c r="A54" s="27">
        <v>48</v>
      </c>
      <c r="B54" s="3" t="s">
        <v>62</v>
      </c>
      <c r="C54" s="63"/>
      <c r="D54" s="63"/>
      <c r="E54" s="37"/>
      <c r="F54" s="37"/>
      <c r="G54" s="52"/>
      <c r="H54" s="43"/>
      <c r="I54" s="43">
        <v>0</v>
      </c>
      <c r="J54" s="13">
        <v>0</v>
      </c>
      <c r="K54" s="13">
        <v>0</v>
      </c>
      <c r="L54" s="13">
        <v>0</v>
      </c>
      <c r="M54" s="27">
        <v>0</v>
      </c>
      <c r="N54" s="27">
        <v>0</v>
      </c>
      <c r="O54" s="27">
        <v>0</v>
      </c>
      <c r="P54" s="27">
        <v>0</v>
      </c>
      <c r="Q54" s="27">
        <v>0</v>
      </c>
      <c r="R54" s="32">
        <v>0</v>
      </c>
      <c r="S54" s="32">
        <v>0</v>
      </c>
      <c r="T54" s="32">
        <v>0</v>
      </c>
      <c r="U54" s="32">
        <v>0</v>
      </c>
      <c r="V54" s="32">
        <v>0</v>
      </c>
    </row>
    <row r="55" spans="1:22" x14ac:dyDescent="0.2">
      <c r="A55" s="27">
        <v>49</v>
      </c>
      <c r="B55" s="3" t="s">
        <v>38</v>
      </c>
      <c r="C55" s="63"/>
      <c r="D55" s="63"/>
      <c r="E55" s="37"/>
      <c r="F55" s="37"/>
      <c r="G55" s="52"/>
      <c r="H55" s="43"/>
      <c r="I55" s="43">
        <v>0</v>
      </c>
      <c r="J55" s="13">
        <v>0</v>
      </c>
      <c r="K55" s="13">
        <v>0</v>
      </c>
      <c r="L55" s="13">
        <v>0</v>
      </c>
      <c r="M55" s="27"/>
      <c r="N55" s="27">
        <v>0</v>
      </c>
      <c r="O55" s="27">
        <v>0</v>
      </c>
      <c r="P55" s="27">
        <v>0</v>
      </c>
      <c r="Q55" s="27">
        <v>0</v>
      </c>
      <c r="R55" s="32">
        <v>0</v>
      </c>
      <c r="S55" s="32">
        <v>0</v>
      </c>
      <c r="T55" s="32">
        <v>0</v>
      </c>
      <c r="U55" s="32">
        <v>0</v>
      </c>
      <c r="V55" s="32">
        <v>0</v>
      </c>
    </row>
    <row r="56" spans="1:22" x14ac:dyDescent="0.2">
      <c r="A56" s="27">
        <v>50</v>
      </c>
      <c r="B56" s="3" t="s">
        <v>39</v>
      </c>
      <c r="C56" s="63"/>
      <c r="D56" s="63"/>
      <c r="E56" s="37"/>
      <c r="F56" s="37"/>
      <c r="G56" s="52"/>
      <c r="H56" s="43"/>
      <c r="I56" s="43">
        <v>0</v>
      </c>
      <c r="J56" s="13">
        <v>0</v>
      </c>
      <c r="K56" s="13">
        <v>0</v>
      </c>
      <c r="L56" s="13">
        <v>0</v>
      </c>
      <c r="M56" s="27"/>
      <c r="N56" s="27">
        <v>0</v>
      </c>
      <c r="O56" s="27">
        <v>0</v>
      </c>
      <c r="P56" s="27">
        <v>0</v>
      </c>
      <c r="Q56" s="27">
        <v>0</v>
      </c>
      <c r="R56" s="32">
        <v>0</v>
      </c>
      <c r="S56" s="32">
        <v>0</v>
      </c>
      <c r="T56" s="32">
        <v>0</v>
      </c>
      <c r="U56" s="32">
        <v>0</v>
      </c>
      <c r="V56" s="32">
        <v>0</v>
      </c>
    </row>
    <row r="57" spans="1:22" x14ac:dyDescent="0.2">
      <c r="A57" s="27">
        <v>51</v>
      </c>
      <c r="B57" s="3" t="s">
        <v>40</v>
      </c>
      <c r="C57" s="63"/>
      <c r="D57" s="63"/>
      <c r="E57" s="37"/>
      <c r="F57" s="37"/>
      <c r="G57" s="52"/>
      <c r="H57" s="43"/>
      <c r="I57" s="43">
        <v>0</v>
      </c>
      <c r="J57" s="13">
        <v>0</v>
      </c>
      <c r="K57" s="13">
        <v>0</v>
      </c>
      <c r="L57" s="13">
        <v>0</v>
      </c>
      <c r="M57" s="27"/>
      <c r="N57" s="27">
        <v>0</v>
      </c>
      <c r="O57" s="27">
        <v>0</v>
      </c>
      <c r="P57" s="27">
        <v>0</v>
      </c>
      <c r="Q57" s="27">
        <v>0</v>
      </c>
      <c r="R57" s="32">
        <v>0</v>
      </c>
      <c r="S57" s="32">
        <v>0</v>
      </c>
      <c r="T57" s="32">
        <v>0</v>
      </c>
      <c r="U57" s="32">
        <v>0</v>
      </c>
      <c r="V57" s="32">
        <v>0</v>
      </c>
    </row>
    <row r="58" spans="1:22" x14ac:dyDescent="0.2">
      <c r="A58" s="27">
        <v>52</v>
      </c>
      <c r="B58" s="3" t="s">
        <v>41</v>
      </c>
      <c r="C58" s="63">
        <v>441457</v>
      </c>
      <c r="D58" s="63">
        <v>381037</v>
      </c>
      <c r="E58" s="37">
        <f t="shared" si="0"/>
        <v>0.53672975122006972</v>
      </c>
      <c r="F58" s="37">
        <f t="shared" si="1"/>
        <v>0.46327024877993028</v>
      </c>
      <c r="G58" s="52"/>
      <c r="H58" s="43"/>
      <c r="I58" s="43">
        <v>0</v>
      </c>
      <c r="J58" s="13">
        <v>0</v>
      </c>
      <c r="K58" s="13">
        <v>0</v>
      </c>
      <c r="L58" s="13">
        <v>0</v>
      </c>
      <c r="M58" s="27">
        <v>0</v>
      </c>
      <c r="N58" s="27">
        <v>0</v>
      </c>
      <c r="O58" s="27">
        <v>0</v>
      </c>
      <c r="P58" s="27">
        <v>0</v>
      </c>
      <c r="Q58" s="27">
        <v>0</v>
      </c>
      <c r="R58" s="32">
        <v>0</v>
      </c>
      <c r="S58" s="32">
        <v>0</v>
      </c>
      <c r="T58" s="32">
        <v>0</v>
      </c>
      <c r="U58" s="32">
        <v>0</v>
      </c>
      <c r="V58" s="32">
        <v>0</v>
      </c>
    </row>
    <row r="59" spans="1:22" x14ac:dyDescent="0.2">
      <c r="A59" s="27">
        <v>53</v>
      </c>
      <c r="B59" s="3" t="s">
        <v>52</v>
      </c>
      <c r="C59" s="63"/>
      <c r="D59" s="63"/>
      <c r="E59" s="37"/>
      <c r="F59" s="37"/>
      <c r="G59" s="52"/>
      <c r="H59" s="43"/>
      <c r="I59" s="43">
        <v>0</v>
      </c>
      <c r="J59" s="13">
        <v>0</v>
      </c>
      <c r="K59" s="13">
        <v>0</v>
      </c>
      <c r="L59" s="13">
        <v>0</v>
      </c>
      <c r="M59" s="27"/>
      <c r="N59" s="27">
        <v>0</v>
      </c>
      <c r="O59" s="27">
        <v>0</v>
      </c>
      <c r="P59" s="27">
        <v>0</v>
      </c>
      <c r="Q59" s="27">
        <v>0</v>
      </c>
      <c r="R59" s="32">
        <v>0</v>
      </c>
      <c r="S59" s="32">
        <v>0</v>
      </c>
      <c r="T59" s="32">
        <v>0</v>
      </c>
      <c r="U59" s="32">
        <v>0</v>
      </c>
      <c r="V59" s="32">
        <v>0</v>
      </c>
    </row>
    <row r="60" spans="1:22" x14ac:dyDescent="0.2">
      <c r="A60" s="27">
        <v>54</v>
      </c>
      <c r="B60" s="7" t="s">
        <v>131</v>
      </c>
      <c r="C60" s="63"/>
      <c r="D60" s="63"/>
      <c r="E60" s="37"/>
      <c r="F60" s="37"/>
      <c r="G60" s="52"/>
      <c r="H60" s="43"/>
      <c r="I60" s="43">
        <v>0</v>
      </c>
      <c r="J60" s="13">
        <v>0</v>
      </c>
      <c r="K60" s="13">
        <v>0</v>
      </c>
      <c r="L60" s="13">
        <v>0</v>
      </c>
      <c r="M60" s="27"/>
      <c r="N60" s="27">
        <v>0</v>
      </c>
      <c r="O60" s="27">
        <v>0</v>
      </c>
      <c r="P60" s="27">
        <v>0</v>
      </c>
      <c r="Q60" s="27">
        <v>0</v>
      </c>
      <c r="R60" s="32">
        <v>0</v>
      </c>
      <c r="S60" s="32">
        <v>0</v>
      </c>
      <c r="T60" s="32">
        <v>0</v>
      </c>
      <c r="U60" s="32">
        <v>0</v>
      </c>
      <c r="V60" s="32">
        <v>0</v>
      </c>
    </row>
    <row r="61" spans="1:22" x14ac:dyDescent="0.2">
      <c r="A61" s="27">
        <v>55</v>
      </c>
      <c r="B61" s="3" t="s">
        <v>42</v>
      </c>
      <c r="C61" s="63"/>
      <c r="D61" s="63"/>
      <c r="E61" s="37"/>
      <c r="F61" s="37"/>
      <c r="G61" s="52"/>
      <c r="H61" s="43"/>
      <c r="I61" s="43">
        <v>0</v>
      </c>
      <c r="J61" s="13">
        <v>0</v>
      </c>
      <c r="K61" s="13">
        <v>0</v>
      </c>
      <c r="L61" s="13">
        <v>0</v>
      </c>
      <c r="M61" s="27"/>
      <c r="N61" s="27">
        <v>0</v>
      </c>
      <c r="O61" s="27">
        <v>0</v>
      </c>
      <c r="P61" s="27">
        <v>0</v>
      </c>
      <c r="Q61" s="27">
        <v>0</v>
      </c>
      <c r="R61" s="32">
        <v>0</v>
      </c>
      <c r="S61" s="32">
        <v>0</v>
      </c>
      <c r="T61" s="32">
        <v>0</v>
      </c>
      <c r="U61" s="32">
        <v>0</v>
      </c>
      <c r="V61" s="32">
        <v>0</v>
      </c>
    </row>
    <row r="62" spans="1:22" x14ac:dyDescent="0.2">
      <c r="A62" s="27">
        <v>56</v>
      </c>
      <c r="B62" s="7" t="s">
        <v>43</v>
      </c>
      <c r="C62" s="63">
        <v>441457</v>
      </c>
      <c r="D62" s="63">
        <v>381037</v>
      </c>
      <c r="E62" s="37">
        <f t="shared" si="0"/>
        <v>0.53672975122006972</v>
      </c>
      <c r="F62" s="37">
        <f t="shared" si="1"/>
        <v>0.46327024877993028</v>
      </c>
      <c r="G62" s="52"/>
      <c r="H62" s="43"/>
      <c r="I62" s="43">
        <v>0</v>
      </c>
      <c r="J62" s="13">
        <v>0</v>
      </c>
      <c r="K62" s="13">
        <v>0</v>
      </c>
      <c r="L62" s="13">
        <v>0</v>
      </c>
      <c r="M62" s="27">
        <v>0</v>
      </c>
      <c r="N62" s="27">
        <v>0</v>
      </c>
      <c r="O62" s="27">
        <v>0</v>
      </c>
      <c r="P62" s="27">
        <v>0</v>
      </c>
      <c r="Q62" s="27">
        <v>0</v>
      </c>
      <c r="R62" s="32">
        <v>0</v>
      </c>
      <c r="S62" s="32">
        <v>0</v>
      </c>
      <c r="T62" s="32">
        <v>0</v>
      </c>
      <c r="U62" s="32">
        <v>0</v>
      </c>
      <c r="V62" s="32">
        <v>0</v>
      </c>
    </row>
    <row r="63" spans="1:22" x14ac:dyDescent="0.2">
      <c r="A63" s="27">
        <v>57</v>
      </c>
      <c r="B63" s="7" t="s">
        <v>44</v>
      </c>
      <c r="C63" s="63"/>
      <c r="D63" s="63"/>
      <c r="E63" s="37"/>
      <c r="F63" s="37"/>
      <c r="G63" s="52"/>
      <c r="H63" s="43"/>
      <c r="I63" s="43">
        <v>0</v>
      </c>
      <c r="J63" s="13">
        <v>0</v>
      </c>
      <c r="K63" s="13">
        <v>0</v>
      </c>
      <c r="L63" s="13">
        <v>0</v>
      </c>
      <c r="M63" s="27"/>
      <c r="N63" s="27">
        <v>0</v>
      </c>
      <c r="O63" s="27">
        <v>0</v>
      </c>
      <c r="P63" s="27">
        <v>0</v>
      </c>
      <c r="Q63" s="27">
        <v>0</v>
      </c>
      <c r="R63" s="32">
        <v>0</v>
      </c>
      <c r="S63" s="32">
        <v>0</v>
      </c>
      <c r="T63" s="32">
        <v>0</v>
      </c>
      <c r="U63" s="32">
        <v>0</v>
      </c>
      <c r="V63" s="32">
        <v>0</v>
      </c>
    </row>
    <row r="64" spans="1:22" x14ac:dyDescent="0.2">
      <c r="A64" s="27">
        <v>58</v>
      </c>
      <c r="B64" s="7" t="s">
        <v>45</v>
      </c>
      <c r="C64" s="63"/>
      <c r="D64" s="63"/>
      <c r="E64" s="37"/>
      <c r="F64" s="37"/>
      <c r="G64" s="52"/>
      <c r="H64" s="43"/>
      <c r="I64" s="43">
        <v>0</v>
      </c>
      <c r="J64" s="13">
        <v>0</v>
      </c>
      <c r="K64" s="13">
        <v>0</v>
      </c>
      <c r="L64" s="13">
        <v>0</v>
      </c>
      <c r="M64" s="27">
        <v>0</v>
      </c>
      <c r="N64" s="27">
        <v>0</v>
      </c>
      <c r="O64" s="27">
        <v>0</v>
      </c>
      <c r="P64" s="27">
        <v>0</v>
      </c>
      <c r="Q64" s="27">
        <v>0</v>
      </c>
      <c r="R64" s="32">
        <v>0</v>
      </c>
      <c r="S64" s="32">
        <v>0</v>
      </c>
      <c r="T64" s="32">
        <v>0</v>
      </c>
      <c r="U64" s="32">
        <v>0</v>
      </c>
      <c r="V64" s="32">
        <v>0</v>
      </c>
    </row>
    <row r="65" spans="1:22" x14ac:dyDescent="0.2">
      <c r="A65" s="27">
        <v>59</v>
      </c>
      <c r="B65" s="7" t="s">
        <v>47</v>
      </c>
      <c r="C65" s="63">
        <v>441457</v>
      </c>
      <c r="D65" s="63">
        <v>381037</v>
      </c>
      <c r="E65" s="37">
        <f t="shared" si="0"/>
        <v>0.53672975122006972</v>
      </c>
      <c r="F65" s="37">
        <f t="shared" si="1"/>
        <v>0.46327024877993028</v>
      </c>
      <c r="G65" s="52"/>
      <c r="H65" s="43"/>
      <c r="I65" s="43">
        <v>0</v>
      </c>
      <c r="J65" s="13">
        <v>0</v>
      </c>
      <c r="K65" s="13">
        <v>0</v>
      </c>
      <c r="L65" s="13">
        <v>0</v>
      </c>
      <c r="M65" s="27">
        <v>0</v>
      </c>
      <c r="N65" s="27">
        <v>0</v>
      </c>
      <c r="O65" s="27">
        <v>0</v>
      </c>
      <c r="P65" s="27">
        <v>0</v>
      </c>
      <c r="Q65" s="27">
        <v>0</v>
      </c>
      <c r="R65" s="32">
        <v>0</v>
      </c>
      <c r="S65" s="32">
        <v>0</v>
      </c>
      <c r="T65" s="32">
        <v>0</v>
      </c>
      <c r="U65" s="32">
        <v>0</v>
      </c>
      <c r="V65" s="32">
        <v>0</v>
      </c>
    </row>
    <row r="66" spans="1:22" x14ac:dyDescent="0.2">
      <c r="A66" s="27">
        <v>60</v>
      </c>
      <c r="B66" s="3" t="s">
        <v>48</v>
      </c>
      <c r="C66" s="63">
        <v>441457</v>
      </c>
      <c r="D66" s="63">
        <v>381037</v>
      </c>
      <c r="E66" s="37">
        <f t="shared" si="0"/>
        <v>0.53672975122006972</v>
      </c>
      <c r="F66" s="37">
        <f t="shared" si="1"/>
        <v>0.46327024877993028</v>
      </c>
      <c r="G66" s="52"/>
      <c r="H66" s="43"/>
      <c r="I66" s="43">
        <v>0</v>
      </c>
      <c r="J66" s="13">
        <v>0</v>
      </c>
      <c r="K66" s="13">
        <v>0</v>
      </c>
      <c r="L66" s="13">
        <v>0</v>
      </c>
      <c r="M66" s="27">
        <v>0</v>
      </c>
      <c r="N66" s="27">
        <v>0</v>
      </c>
      <c r="O66" s="27">
        <v>0</v>
      </c>
      <c r="P66" s="27">
        <v>0</v>
      </c>
      <c r="Q66" s="27">
        <v>0</v>
      </c>
      <c r="R66" s="32">
        <v>0</v>
      </c>
      <c r="S66" s="32">
        <v>0</v>
      </c>
      <c r="T66" s="32">
        <v>0</v>
      </c>
      <c r="U66" s="32">
        <v>0</v>
      </c>
      <c r="V66" s="32">
        <v>0</v>
      </c>
    </row>
    <row r="67" spans="1:22" x14ac:dyDescent="0.2">
      <c r="A67" s="27">
        <v>61</v>
      </c>
      <c r="B67" s="7" t="s">
        <v>132</v>
      </c>
      <c r="C67" s="63">
        <v>441457</v>
      </c>
      <c r="D67" s="63">
        <v>381037</v>
      </c>
      <c r="E67" s="37">
        <f t="shared" si="0"/>
        <v>0.53672975122006972</v>
      </c>
      <c r="F67" s="37">
        <f t="shared" si="1"/>
        <v>0.46327024877993028</v>
      </c>
      <c r="G67" s="52"/>
      <c r="H67" s="43"/>
      <c r="I67" s="43">
        <v>0</v>
      </c>
      <c r="J67" s="13">
        <v>0</v>
      </c>
      <c r="K67" s="13">
        <v>0</v>
      </c>
      <c r="L67" s="13">
        <v>0</v>
      </c>
      <c r="M67" s="27">
        <v>0</v>
      </c>
      <c r="N67" s="27">
        <v>0</v>
      </c>
      <c r="O67" s="27">
        <v>0</v>
      </c>
      <c r="P67" s="27">
        <v>0</v>
      </c>
      <c r="Q67" s="27">
        <v>0</v>
      </c>
      <c r="R67" s="32">
        <v>0</v>
      </c>
      <c r="S67" s="32">
        <v>0</v>
      </c>
      <c r="T67" s="32">
        <v>0</v>
      </c>
      <c r="U67" s="32">
        <v>0</v>
      </c>
      <c r="V67" s="32">
        <v>0</v>
      </c>
    </row>
    <row r="68" spans="1:22" x14ac:dyDescent="0.2">
      <c r="A68" s="27">
        <v>62</v>
      </c>
      <c r="B68" s="7" t="s">
        <v>133</v>
      </c>
      <c r="C68" s="63"/>
      <c r="D68" s="63"/>
      <c r="E68" s="37"/>
      <c r="F68" s="37"/>
      <c r="G68" s="52"/>
      <c r="H68" s="43"/>
      <c r="I68" s="43">
        <v>0</v>
      </c>
      <c r="J68" s="13">
        <v>0</v>
      </c>
      <c r="K68" s="13">
        <v>0</v>
      </c>
      <c r="L68" s="13">
        <v>0</v>
      </c>
      <c r="M68" s="27"/>
      <c r="N68" s="27">
        <v>0</v>
      </c>
      <c r="O68" s="27">
        <v>0</v>
      </c>
      <c r="P68" s="27">
        <v>0</v>
      </c>
      <c r="Q68" s="27">
        <v>0</v>
      </c>
      <c r="R68" s="32">
        <v>0</v>
      </c>
      <c r="S68" s="32">
        <v>0</v>
      </c>
      <c r="T68" s="32">
        <v>0</v>
      </c>
      <c r="U68" s="32">
        <v>0</v>
      </c>
      <c r="V68" s="32">
        <v>0</v>
      </c>
    </row>
    <row r="69" spans="1:22" x14ac:dyDescent="0.2">
      <c r="A69" s="27">
        <v>63</v>
      </c>
      <c r="B69" s="7" t="s">
        <v>128</v>
      </c>
      <c r="C69" s="63"/>
      <c r="D69" s="63"/>
      <c r="E69" s="37"/>
      <c r="F69" s="37"/>
      <c r="G69" s="52"/>
      <c r="H69" s="43"/>
      <c r="I69" s="43">
        <v>0</v>
      </c>
      <c r="J69" s="13">
        <v>0</v>
      </c>
      <c r="K69" s="13">
        <v>0</v>
      </c>
      <c r="L69" s="13">
        <v>0</v>
      </c>
      <c r="M69" s="27">
        <v>0</v>
      </c>
      <c r="N69" s="27">
        <v>0</v>
      </c>
      <c r="O69" s="27">
        <v>0</v>
      </c>
      <c r="P69" s="27">
        <v>0</v>
      </c>
      <c r="Q69" s="27">
        <v>0</v>
      </c>
      <c r="R69" s="32">
        <v>0</v>
      </c>
      <c r="S69" s="32">
        <v>0</v>
      </c>
      <c r="T69" s="32">
        <v>0</v>
      </c>
      <c r="U69" s="32">
        <v>0</v>
      </c>
      <c r="V69" s="32">
        <v>0</v>
      </c>
    </row>
    <row r="70" spans="1:22" x14ac:dyDescent="0.2">
      <c r="A70" s="27">
        <v>64</v>
      </c>
      <c r="B70" s="7" t="s">
        <v>51</v>
      </c>
      <c r="C70" s="63"/>
      <c r="D70" s="63"/>
      <c r="E70" s="37"/>
      <c r="F70" s="37"/>
      <c r="G70" s="52"/>
      <c r="H70" s="43"/>
      <c r="I70" s="43">
        <v>0</v>
      </c>
      <c r="J70" s="13">
        <v>0</v>
      </c>
      <c r="K70" s="13">
        <v>0</v>
      </c>
      <c r="L70" s="13">
        <v>0</v>
      </c>
      <c r="M70" s="27">
        <v>0</v>
      </c>
      <c r="N70" s="27">
        <v>0</v>
      </c>
      <c r="O70" s="27">
        <v>0</v>
      </c>
      <c r="P70" s="27">
        <v>0</v>
      </c>
      <c r="Q70" s="27">
        <v>0</v>
      </c>
      <c r="R70" s="32">
        <v>0</v>
      </c>
      <c r="S70" s="32">
        <v>0</v>
      </c>
      <c r="T70" s="32">
        <v>0</v>
      </c>
      <c r="U70" s="32">
        <v>0</v>
      </c>
      <c r="V70" s="32">
        <v>0</v>
      </c>
    </row>
    <row r="71" spans="1:22" x14ac:dyDescent="0.2">
      <c r="A71" s="27">
        <v>65</v>
      </c>
      <c r="B71" s="7" t="s">
        <v>50</v>
      </c>
      <c r="C71" s="63"/>
      <c r="D71" s="63"/>
      <c r="E71" s="37"/>
      <c r="F71" s="37"/>
      <c r="G71" s="52"/>
      <c r="H71" s="43"/>
      <c r="I71" s="43">
        <v>0</v>
      </c>
      <c r="J71" s="13">
        <v>0</v>
      </c>
      <c r="K71" s="13">
        <v>0</v>
      </c>
      <c r="L71" s="13">
        <v>0</v>
      </c>
      <c r="M71" s="27">
        <v>0</v>
      </c>
      <c r="N71" s="27">
        <v>0</v>
      </c>
      <c r="O71" s="27">
        <v>0</v>
      </c>
      <c r="P71" s="27">
        <v>0</v>
      </c>
      <c r="Q71" s="27">
        <v>0</v>
      </c>
      <c r="R71" s="32">
        <v>0</v>
      </c>
      <c r="S71" s="32">
        <v>0</v>
      </c>
      <c r="T71" s="32">
        <v>0</v>
      </c>
      <c r="U71" s="32">
        <v>0</v>
      </c>
      <c r="V71" s="32">
        <v>0</v>
      </c>
    </row>
    <row r="72" spans="1:22" x14ac:dyDescent="0.2">
      <c r="A72" s="27">
        <v>66</v>
      </c>
      <c r="B72" s="7" t="s">
        <v>49</v>
      </c>
      <c r="C72" s="63"/>
      <c r="D72" s="63"/>
      <c r="E72" s="37"/>
      <c r="F72" s="37"/>
      <c r="G72" s="52"/>
      <c r="H72" s="43"/>
      <c r="I72" s="43">
        <v>0</v>
      </c>
      <c r="J72" s="13">
        <v>0</v>
      </c>
      <c r="K72" s="13">
        <v>0</v>
      </c>
      <c r="L72" s="13">
        <v>0</v>
      </c>
      <c r="M72" s="27">
        <v>0</v>
      </c>
      <c r="N72" s="27">
        <v>0</v>
      </c>
      <c r="O72" s="27">
        <v>0</v>
      </c>
      <c r="P72" s="27">
        <v>0</v>
      </c>
      <c r="Q72" s="27">
        <v>0</v>
      </c>
      <c r="R72" s="32">
        <v>0</v>
      </c>
      <c r="S72" s="32">
        <v>0</v>
      </c>
      <c r="T72" s="32">
        <v>0</v>
      </c>
      <c r="U72" s="32">
        <v>0</v>
      </c>
      <c r="V72" s="32">
        <v>0</v>
      </c>
    </row>
    <row r="73" spans="1:22" x14ac:dyDescent="0.2">
      <c r="A73" s="27">
        <v>67</v>
      </c>
      <c r="B73" s="7" t="s">
        <v>134</v>
      </c>
      <c r="C73" s="63"/>
      <c r="D73" s="63"/>
      <c r="E73" s="37"/>
      <c r="F73" s="37"/>
      <c r="G73" s="52"/>
      <c r="H73" s="43"/>
      <c r="I73" s="43">
        <v>0</v>
      </c>
      <c r="J73" s="13">
        <v>0</v>
      </c>
      <c r="K73" s="13">
        <v>0</v>
      </c>
      <c r="L73" s="13">
        <v>0</v>
      </c>
      <c r="M73" s="27">
        <v>0</v>
      </c>
      <c r="N73" s="27">
        <v>0</v>
      </c>
      <c r="O73" s="27">
        <v>0</v>
      </c>
      <c r="P73" s="27">
        <v>0</v>
      </c>
      <c r="Q73" s="27">
        <v>0</v>
      </c>
      <c r="R73" s="32">
        <v>0</v>
      </c>
      <c r="S73" s="32">
        <v>0</v>
      </c>
      <c r="T73" s="32">
        <v>0</v>
      </c>
      <c r="U73" s="32">
        <v>0</v>
      </c>
      <c r="V73" s="32">
        <v>0</v>
      </c>
    </row>
    <row r="74" spans="1:22" x14ac:dyDescent="0.2">
      <c r="A74" s="27">
        <v>68</v>
      </c>
      <c r="B74" s="7" t="s">
        <v>63</v>
      </c>
      <c r="C74" s="63"/>
      <c r="D74" s="63"/>
      <c r="E74" s="37"/>
      <c r="F74" s="37"/>
      <c r="G74" s="52"/>
      <c r="H74" s="43"/>
      <c r="I74" s="43">
        <v>0</v>
      </c>
      <c r="J74" s="13">
        <v>0</v>
      </c>
      <c r="K74" s="13">
        <v>0</v>
      </c>
      <c r="L74" s="13">
        <v>0</v>
      </c>
      <c r="M74" s="27">
        <v>0</v>
      </c>
      <c r="N74" s="27">
        <v>0</v>
      </c>
      <c r="O74" s="27">
        <v>0</v>
      </c>
      <c r="P74" s="27">
        <v>0</v>
      </c>
      <c r="Q74" s="27">
        <v>0</v>
      </c>
      <c r="R74" s="32">
        <v>0</v>
      </c>
      <c r="S74" s="32">
        <v>0</v>
      </c>
      <c r="T74" s="32">
        <v>0</v>
      </c>
      <c r="U74" s="32">
        <v>0</v>
      </c>
      <c r="V74" s="32">
        <v>0</v>
      </c>
    </row>
    <row r="75" spans="1:22" x14ac:dyDescent="0.2">
      <c r="A75" s="27">
        <v>69</v>
      </c>
      <c r="B75" s="7" t="s">
        <v>135</v>
      </c>
      <c r="C75" s="63"/>
      <c r="D75" s="63"/>
      <c r="E75" s="37"/>
      <c r="F75" s="37"/>
      <c r="G75" s="52"/>
      <c r="H75" s="43"/>
      <c r="I75" s="43">
        <v>0</v>
      </c>
      <c r="J75" s="13">
        <v>0</v>
      </c>
      <c r="K75" s="13">
        <v>0</v>
      </c>
      <c r="L75" s="13">
        <v>0</v>
      </c>
      <c r="M75" s="27">
        <v>0</v>
      </c>
      <c r="N75" s="27">
        <v>0</v>
      </c>
      <c r="O75" s="27">
        <v>0</v>
      </c>
      <c r="P75" s="27">
        <v>0</v>
      </c>
      <c r="Q75" s="27">
        <v>0</v>
      </c>
      <c r="R75" s="32">
        <v>0</v>
      </c>
      <c r="S75" s="32">
        <v>0</v>
      </c>
      <c r="T75" s="32">
        <v>0</v>
      </c>
      <c r="U75" s="32">
        <v>0</v>
      </c>
      <c r="V75" s="32">
        <v>0</v>
      </c>
    </row>
    <row r="76" spans="1:22" ht="36.75" customHeight="1" x14ac:dyDescent="0.2">
      <c r="A76" s="27">
        <v>70</v>
      </c>
      <c r="B76" s="7" t="s">
        <v>136</v>
      </c>
      <c r="C76" s="63"/>
      <c r="D76" s="63"/>
      <c r="E76" s="37"/>
      <c r="F76" s="37"/>
      <c r="G76" s="52"/>
      <c r="H76" s="43"/>
      <c r="I76" s="43">
        <v>0</v>
      </c>
      <c r="J76" s="13">
        <v>0</v>
      </c>
      <c r="K76" s="13">
        <v>0</v>
      </c>
      <c r="L76" s="13">
        <v>0</v>
      </c>
      <c r="M76" s="27">
        <v>0</v>
      </c>
      <c r="N76" s="27">
        <v>0</v>
      </c>
      <c r="O76" s="27">
        <v>0</v>
      </c>
      <c r="P76" s="27">
        <v>0</v>
      </c>
      <c r="Q76" s="27">
        <v>0</v>
      </c>
      <c r="R76" s="32">
        <v>0</v>
      </c>
      <c r="S76" s="32">
        <v>0</v>
      </c>
      <c r="T76" s="32">
        <v>0</v>
      </c>
      <c r="U76" s="32">
        <v>0</v>
      </c>
      <c r="V76" s="32">
        <v>0</v>
      </c>
    </row>
    <row r="77" spans="1:22" x14ac:dyDescent="0.2">
      <c r="A77" s="27">
        <v>71</v>
      </c>
      <c r="B77" s="7" t="s">
        <v>137</v>
      </c>
      <c r="C77" s="63"/>
      <c r="D77" s="63"/>
      <c r="E77" s="37"/>
      <c r="F77" s="37"/>
      <c r="G77" s="52"/>
      <c r="H77" s="43"/>
      <c r="I77" s="43">
        <v>0</v>
      </c>
      <c r="J77" s="13">
        <v>0</v>
      </c>
      <c r="K77" s="13">
        <v>0</v>
      </c>
      <c r="L77" s="13">
        <v>0</v>
      </c>
      <c r="M77" s="27">
        <v>0</v>
      </c>
      <c r="N77" s="27">
        <v>0</v>
      </c>
      <c r="O77" s="27">
        <v>0</v>
      </c>
      <c r="P77" s="27">
        <v>0</v>
      </c>
      <c r="Q77" s="27">
        <v>0</v>
      </c>
      <c r="R77" s="32">
        <v>0</v>
      </c>
      <c r="S77" s="32">
        <v>0</v>
      </c>
      <c r="T77" s="32">
        <v>0</v>
      </c>
      <c r="U77" s="32">
        <v>0</v>
      </c>
      <c r="V77" s="32">
        <v>0</v>
      </c>
    </row>
    <row r="78" spans="1:22" x14ac:dyDescent="0.2">
      <c r="A78" s="27">
        <v>72</v>
      </c>
      <c r="B78" s="3" t="s">
        <v>138</v>
      </c>
      <c r="C78" s="63"/>
      <c r="D78" s="63"/>
      <c r="E78" s="37"/>
      <c r="F78" s="37"/>
      <c r="G78" s="52"/>
      <c r="H78" s="43"/>
      <c r="I78" s="43">
        <v>0</v>
      </c>
      <c r="J78" s="13">
        <v>0</v>
      </c>
      <c r="K78" s="13">
        <v>0</v>
      </c>
      <c r="L78" s="13">
        <v>0</v>
      </c>
      <c r="M78" s="27">
        <v>0</v>
      </c>
      <c r="N78" s="27">
        <v>0</v>
      </c>
      <c r="O78" s="27">
        <v>0</v>
      </c>
      <c r="P78" s="27">
        <v>0</v>
      </c>
      <c r="Q78" s="27">
        <v>0</v>
      </c>
      <c r="R78" s="32">
        <v>0</v>
      </c>
      <c r="S78" s="32">
        <v>0</v>
      </c>
      <c r="T78" s="32">
        <v>0</v>
      </c>
      <c r="U78" s="32">
        <v>0</v>
      </c>
      <c r="V78" s="32">
        <v>0</v>
      </c>
    </row>
    <row r="79" spans="1:22" x14ac:dyDescent="0.2">
      <c r="A79" s="27">
        <v>73</v>
      </c>
      <c r="B79" s="7" t="s">
        <v>46</v>
      </c>
      <c r="C79" s="63"/>
      <c r="D79" s="63"/>
      <c r="E79" s="37"/>
      <c r="F79" s="37"/>
      <c r="G79" s="52"/>
      <c r="H79" s="43"/>
      <c r="I79" s="43">
        <v>0</v>
      </c>
      <c r="J79" s="13">
        <v>0</v>
      </c>
      <c r="K79" s="13">
        <v>0</v>
      </c>
      <c r="L79" s="13">
        <v>0</v>
      </c>
      <c r="M79" s="27">
        <v>0</v>
      </c>
      <c r="N79" s="27">
        <v>0</v>
      </c>
      <c r="O79" s="27">
        <v>0</v>
      </c>
      <c r="P79" s="27">
        <v>0</v>
      </c>
      <c r="Q79" s="27">
        <v>0</v>
      </c>
      <c r="R79" s="32">
        <v>0</v>
      </c>
      <c r="S79" s="32">
        <v>0</v>
      </c>
      <c r="T79" s="32">
        <v>0</v>
      </c>
      <c r="U79" s="32">
        <v>0</v>
      </c>
      <c r="V79" s="32">
        <v>0</v>
      </c>
    </row>
    <row r="80" spans="1:22" x14ac:dyDescent="0.2">
      <c r="A80" s="27">
        <v>74</v>
      </c>
      <c r="B80" s="60" t="s">
        <v>141</v>
      </c>
      <c r="C80" s="63"/>
      <c r="D80" s="63"/>
      <c r="E80" s="37"/>
      <c r="F80" s="37"/>
      <c r="G80" s="52">
        <v>0</v>
      </c>
      <c r="H80" s="43">
        <v>757</v>
      </c>
      <c r="I80" s="43">
        <v>189</v>
      </c>
      <c r="J80" s="13">
        <v>189</v>
      </c>
      <c r="K80" s="13">
        <v>189</v>
      </c>
      <c r="L80" s="13">
        <v>190</v>
      </c>
      <c r="M80" s="27">
        <v>0</v>
      </c>
      <c r="N80" s="27">
        <v>0</v>
      </c>
      <c r="O80" s="27">
        <v>0</v>
      </c>
      <c r="P80" s="27">
        <v>0</v>
      </c>
      <c r="Q80" s="27">
        <v>0</v>
      </c>
      <c r="R80" s="32">
        <v>0</v>
      </c>
      <c r="S80" s="32">
        <v>0</v>
      </c>
      <c r="T80" s="32">
        <v>0</v>
      </c>
      <c r="U80" s="32">
        <v>0</v>
      </c>
      <c r="V80" s="32">
        <v>0</v>
      </c>
    </row>
    <row r="81" spans="1:22" s="4" customFormat="1" ht="15.75" x14ac:dyDescent="0.25">
      <c r="A81" s="28"/>
      <c r="B81" s="33" t="s">
        <v>74</v>
      </c>
      <c r="C81" s="37">
        <f>SUM(C7:C80)</f>
        <v>8397563</v>
      </c>
      <c r="D81" s="37">
        <f>SUM(D7:D80)</f>
        <v>7052450</v>
      </c>
      <c r="E81" s="37">
        <f t="shared" ref="E81" si="2">C81/(C81+D81)</f>
        <v>0.54353112842040974</v>
      </c>
      <c r="F81" s="37">
        <f t="shared" ref="F81" si="3">1-E81</f>
        <v>0.45646887157959026</v>
      </c>
      <c r="G81" s="54">
        <f t="shared" ref="G81:V81" si="4">SUM(G7:G80)</f>
        <v>822585</v>
      </c>
      <c r="H81" s="54">
        <f t="shared" si="4"/>
        <v>757</v>
      </c>
      <c r="I81" s="54">
        <f t="shared" si="4"/>
        <v>189</v>
      </c>
      <c r="J81" s="8">
        <f t="shared" si="4"/>
        <v>189</v>
      </c>
      <c r="K81" s="8">
        <f t="shared" si="4"/>
        <v>189</v>
      </c>
      <c r="L81" s="8">
        <f t="shared" si="4"/>
        <v>190</v>
      </c>
      <c r="M81" s="8">
        <f t="shared" si="4"/>
        <v>0</v>
      </c>
      <c r="N81" s="8">
        <f t="shared" si="4"/>
        <v>0</v>
      </c>
      <c r="O81" s="8">
        <f t="shared" si="4"/>
        <v>0</v>
      </c>
      <c r="P81" s="8">
        <f t="shared" si="4"/>
        <v>0</v>
      </c>
      <c r="Q81" s="8">
        <f t="shared" si="4"/>
        <v>0</v>
      </c>
      <c r="R81" s="8">
        <f t="shared" si="4"/>
        <v>0</v>
      </c>
      <c r="S81" s="8">
        <f t="shared" si="4"/>
        <v>0</v>
      </c>
      <c r="T81" s="8">
        <f t="shared" si="4"/>
        <v>0</v>
      </c>
      <c r="U81" s="8">
        <f t="shared" si="4"/>
        <v>0</v>
      </c>
      <c r="V81" s="8">
        <f t="shared" si="4"/>
        <v>0</v>
      </c>
    </row>
    <row r="82" spans="1:22" x14ac:dyDescent="0.2">
      <c r="H82" s="57"/>
      <c r="R82" s="10"/>
    </row>
    <row r="83" spans="1:22" x14ac:dyDescent="0.2">
      <c r="C83" s="58"/>
      <c r="D83" s="58"/>
      <c r="E83" s="58"/>
      <c r="F83" s="58"/>
      <c r="H83" s="57"/>
    </row>
    <row r="87" spans="1:22" ht="10.5" customHeight="1" x14ac:dyDescent="0.2"/>
  </sheetData>
  <sheetProtection sheet="1" objects="1" scenarios="1"/>
  <autoFilter ref="A6:V6">
    <sortState ref="A9:W85">
      <sortCondition ref="A6"/>
    </sortState>
  </autoFilter>
  <mergeCells count="18">
    <mergeCell ref="A4:A6"/>
    <mergeCell ref="B4:B6"/>
    <mergeCell ref="C4:F4"/>
    <mergeCell ref="G4:G6"/>
    <mergeCell ref="H4:H6"/>
    <mergeCell ref="R5:R6"/>
    <mergeCell ref="S5:V5"/>
    <mergeCell ref="M4:Q4"/>
    <mergeCell ref="R4:V4"/>
    <mergeCell ref="C5:D5"/>
    <mergeCell ref="E5:F5"/>
    <mergeCell ref="I5:I6"/>
    <mergeCell ref="J5:J6"/>
    <mergeCell ref="K5:K6"/>
    <mergeCell ref="L5:L6"/>
    <mergeCell ref="M5:M6"/>
    <mergeCell ref="N5:Q5"/>
    <mergeCell ref="I4:L4"/>
  </mergeCells>
  <pageMargins left="0.70866141732283472" right="0.70866141732283472" top="0.74803149606299213" bottom="0.74803149606299213" header="0.31496062992125984" footer="0.31496062992125984"/>
  <pageSetup paperSize="9" scale="48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22</vt:i4>
      </vt:variant>
    </vt:vector>
  </HeadingPairs>
  <TitlesOfParts>
    <vt:vector size="22" baseType="lpstr">
      <vt:lpstr>1.Скорая помощь</vt:lpstr>
      <vt:lpstr>2.обращения по заболеваниям</vt:lpstr>
      <vt:lpstr>4 Неотложная помощь</vt:lpstr>
      <vt:lpstr>2.1 Мед. реабилитация амб.усл.</vt:lpstr>
      <vt:lpstr>2.2 КТ</vt:lpstr>
      <vt:lpstr>2.3 МРТ</vt:lpstr>
      <vt:lpstr>2.4 УЗИ ССС</vt:lpstr>
      <vt:lpstr>2.5 Эндоскопия</vt:lpstr>
      <vt:lpstr>2.7 МГИ</vt:lpstr>
      <vt:lpstr>2.6 ПАИ</vt:lpstr>
      <vt:lpstr>2.8  Тест.covid-19</vt:lpstr>
      <vt:lpstr>3.Посещения с иными целями</vt:lpstr>
      <vt:lpstr>3.1 Диспансеризация</vt:lpstr>
      <vt:lpstr>3.2 Профилактические осмотры</vt:lpstr>
      <vt:lpstr>3.3 УЗИ плода</vt:lpstr>
      <vt:lpstr>3.4 Компл.иссл. репрод.орг.</vt:lpstr>
      <vt:lpstr>3.5 Опред.антигена D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Гладышева В.А.</dc:creator>
  <cp:lastModifiedBy>Симонова Л.Ю.</cp:lastModifiedBy>
  <cp:lastPrinted>2022-03-01T11:19:56Z</cp:lastPrinted>
  <dcterms:created xsi:type="dcterms:W3CDTF">2020-12-29T12:26:51Z</dcterms:created>
  <dcterms:modified xsi:type="dcterms:W3CDTF">2022-07-29T11:20:36Z</dcterms:modified>
</cp:coreProperties>
</file>